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0" yWindow="65521" windowWidth="11295" windowHeight="11655" activeTab="0"/>
  </bookViews>
  <sheets>
    <sheet name="H25申請書（様式Ⅰ）" sheetId="1" r:id="rId1"/>
    <sheet name="H25申請書（様式Ⅱ）志望校一覧" sheetId="2" r:id="rId2"/>
    <sheet name="H25申請書（様式Ⅲ）留学計画書" sheetId="3" r:id="rId3"/>
    <sheet name="【削除・変更禁止】一覧" sheetId="4" r:id="rId4"/>
    <sheet name="【削除・変更禁止】" sheetId="5" r:id="rId5"/>
  </sheets>
  <externalReferences>
    <externalReference r:id="rId8"/>
  </externalReferences>
  <definedNames>
    <definedName name="_xlnm.Print_Area" localSheetId="3">'【削除・変更禁止】一覧'!$A$1:$AA$10</definedName>
    <definedName name="_xlnm.Print_Area" localSheetId="0">'H25申請書（様式Ⅰ）'!$A$1:$Z$58</definedName>
    <definedName name="_xlnm.Print_Area" localSheetId="1">'H25申請書（様式Ⅱ）志望校一覧'!$A$1:$X$31</definedName>
    <definedName name="_xlnm.Print_Area" localSheetId="2">'H25申請書（様式Ⅲ）留学計画書'!$A$1:$X$25</definedName>
    <definedName name="国名">'[1]国名'!$A$2:$A$180</definedName>
  </definedNames>
  <calcPr fullCalcOnLoad="1"/>
</workbook>
</file>

<file path=xl/comments1.xml><?xml version="1.0" encoding="utf-8"?>
<comments xmlns="http://schemas.openxmlformats.org/spreadsheetml/2006/main">
  <authors>
    <author>佐藤</author>
    <author>さとう</author>
  </authors>
  <commentList>
    <comment ref="D9" authorId="0">
      <text>
        <r>
          <rPr>
            <b/>
            <sz val="9"/>
            <rFont val="ＭＳ Ｐゴシック"/>
            <family val="3"/>
          </rPr>
          <t>国際交流チーム:</t>
        </r>
        <r>
          <rPr>
            <sz val="9"/>
            <rFont val="ＭＳ Ｐゴシック"/>
            <family val="3"/>
          </rPr>
          <t xml:space="preserve">
</t>
        </r>
        <r>
          <rPr>
            <sz val="11"/>
            <rFont val="ＭＳ Ｐゴシック"/>
            <family val="3"/>
          </rPr>
          <t xml:space="preserve">
入力した電話番号が正しいか、十分確認してください。</t>
        </r>
      </text>
    </comment>
    <comment ref="A10" authorId="0">
      <text>
        <r>
          <rPr>
            <b/>
            <sz val="9"/>
            <rFont val="ＭＳ Ｐゴシック"/>
            <family val="3"/>
          </rPr>
          <t xml:space="preserve">国際交流チーム:
</t>
        </r>
        <r>
          <rPr>
            <sz val="11"/>
            <rFont val="ＭＳ Ｐゴシック"/>
            <family val="3"/>
          </rPr>
          <t>上記以外の連絡先がある場合、記入してください。</t>
        </r>
      </text>
    </comment>
    <comment ref="Z2" authorId="1">
      <text>
        <r>
          <rPr>
            <b/>
            <sz val="9"/>
            <rFont val="ＭＳ Ｐゴシック"/>
            <family val="3"/>
          </rPr>
          <t>国際交流チーム:</t>
        </r>
        <r>
          <rPr>
            <sz val="9"/>
            <rFont val="ＭＳ Ｐゴシック"/>
            <family val="3"/>
          </rPr>
          <t xml:space="preserve">
</t>
        </r>
        <r>
          <rPr>
            <sz val="11"/>
            <rFont val="ＭＳ Ｐゴシック"/>
            <family val="3"/>
          </rPr>
          <t xml:space="preserve">
・フォントをMS明朝、大きさを10.5ポイント、数字は半角で入力すること。
・入力したテキストがすべて枠内に表示・印刷される分量で入力すること。</t>
        </r>
      </text>
    </comment>
    <comment ref="A33" authorId="1">
      <text>
        <r>
          <rPr>
            <b/>
            <sz val="9"/>
            <rFont val="ＭＳ Ｐゴシック"/>
            <family val="3"/>
          </rPr>
          <t>国際交流チーム:</t>
        </r>
        <r>
          <rPr>
            <sz val="9"/>
            <rFont val="ＭＳ Ｐゴシック"/>
            <family val="3"/>
          </rPr>
          <t xml:space="preserve">
</t>
        </r>
        <r>
          <rPr>
            <sz val="11"/>
            <rFont val="ＭＳ Ｐゴシック"/>
            <family val="3"/>
          </rPr>
          <t>記入例： 平成22年5月8日</t>
        </r>
      </text>
    </comment>
    <comment ref="A13" authorId="1">
      <text>
        <r>
          <rPr>
            <b/>
            <sz val="9"/>
            <rFont val="ＭＳ Ｐゴシック"/>
            <family val="3"/>
          </rPr>
          <t xml:space="preserve">国際交流チーム:
</t>
        </r>
        <r>
          <rPr>
            <sz val="10"/>
            <rFont val="ＭＳ Ｐゴシック"/>
            <family val="3"/>
          </rPr>
          <t>該当する項目は、□を削除し、■を入力してください。</t>
        </r>
      </text>
    </comment>
    <comment ref="R29" authorId="1">
      <text>
        <r>
          <rPr>
            <b/>
            <sz val="9"/>
            <rFont val="ＭＳ Ｐゴシック"/>
            <family val="3"/>
          </rPr>
          <t xml:space="preserve">国際交流チーム:
</t>
        </r>
        <r>
          <rPr>
            <sz val="10"/>
            <rFont val="ＭＳ Ｐゴシック"/>
            <family val="3"/>
          </rPr>
          <t xml:space="preserve">
セルに文字数制限がかかっています。
125文字を目安に入力してください。
参考）
セルの中で改行が必要な場合は、[ALT]+[ENTER]で行います。</t>
        </r>
      </text>
    </comment>
    <comment ref="A58" authorId="1">
      <text>
        <r>
          <rPr>
            <b/>
            <sz val="9"/>
            <rFont val="ＭＳ Ｐゴシック"/>
            <family val="3"/>
          </rPr>
          <t xml:space="preserve">国際交流チーム:
</t>
        </r>
        <r>
          <rPr>
            <sz val="10"/>
            <rFont val="ＭＳ Ｐゴシック"/>
            <family val="3"/>
          </rPr>
          <t xml:space="preserve">
該当する項目の「□」を、「■」にしてください。</t>
        </r>
      </text>
    </comment>
  </commentList>
</comments>
</file>

<file path=xl/comments2.xml><?xml version="1.0" encoding="utf-8"?>
<comments xmlns="http://schemas.openxmlformats.org/spreadsheetml/2006/main">
  <authors>
    <author>佐藤</author>
    <author>さとう</author>
  </authors>
  <commentList>
    <comment ref="V7" authorId="0">
      <text>
        <r>
          <rPr>
            <b/>
            <sz val="12"/>
            <rFont val="ＭＳ Ｐゴシック"/>
            <family val="3"/>
          </rPr>
          <t xml:space="preserve">国際交流チーム:
</t>
        </r>
        <r>
          <rPr>
            <sz val="12"/>
            <rFont val="ＭＳ Ｐゴシック"/>
            <family val="3"/>
          </rPr>
          <t xml:space="preserve">
学期の開始から終了までの期間を記入。
渡航期間ではないので注意。
</t>
        </r>
      </text>
    </comment>
    <comment ref="J12" authorId="1">
      <text>
        <r>
          <rPr>
            <b/>
            <sz val="12"/>
            <rFont val="ＭＳ Ｐゴシック"/>
            <family val="3"/>
          </rPr>
          <t xml:space="preserve">国際交流チーム:
</t>
        </r>
        <r>
          <rPr>
            <sz val="12"/>
            <rFont val="ＭＳ Ｐゴシック"/>
            <family val="3"/>
          </rPr>
          <t xml:space="preserve">
割合については、留学先での授業において使用する言語ごとの使用割合を入力。
（１）～（３）の合計が１０になるように入力。
例）英語　　　８割
　　 韓国語　２割</t>
        </r>
      </text>
    </comment>
  </commentList>
</comments>
</file>

<file path=xl/comments3.xml><?xml version="1.0" encoding="utf-8"?>
<comments xmlns="http://schemas.openxmlformats.org/spreadsheetml/2006/main">
  <authors>
    <author>佐藤</author>
    <author>さとう</author>
  </authors>
  <commentList>
    <comment ref="D4" authorId="0">
      <text>
        <r>
          <rPr>
            <b/>
            <sz val="9"/>
            <rFont val="ＭＳ Ｐゴシック"/>
            <family val="3"/>
          </rPr>
          <t xml:space="preserve">国際交流チーム:
</t>
        </r>
        <r>
          <rPr>
            <sz val="11"/>
            <rFont val="ＭＳ Ｐゴシック"/>
            <family val="3"/>
          </rPr>
          <t>氏名と所属については、様式Ⅰの内容が自動入力されますので、入力は不要です。</t>
        </r>
      </text>
    </comment>
    <comment ref="B8" authorId="1">
      <text>
        <r>
          <rPr>
            <b/>
            <sz val="9"/>
            <rFont val="ＭＳ Ｐゴシック"/>
            <family val="3"/>
          </rPr>
          <t xml:space="preserve">国際交流チーム：
</t>
        </r>
        <r>
          <rPr>
            <sz val="9"/>
            <rFont val="ＭＳ Ｐゴシック"/>
            <family val="3"/>
          </rPr>
          <t xml:space="preserve">
</t>
        </r>
        <r>
          <rPr>
            <sz val="11"/>
            <rFont val="ＭＳ Ｐゴシック"/>
            <family val="3"/>
          </rPr>
          <t>記述欄は、画面上は全ての文字がセルに入りきっているように見えても、印刷すると入りきらずに途中で切れる場合があるので、必ずプレビューで確認してから印刷すること。</t>
        </r>
      </text>
    </comment>
  </commentList>
</comments>
</file>

<file path=xl/sharedStrings.xml><?xml version="1.0" encoding="utf-8"?>
<sst xmlns="http://schemas.openxmlformats.org/spreadsheetml/2006/main" count="867" uniqueCount="436">
  <si>
    <t>学籍番号</t>
  </si>
  <si>
    <t>氏　　名</t>
  </si>
  <si>
    <t>生年月日</t>
  </si>
  <si>
    <t>年</t>
  </si>
  <si>
    <t>月</t>
  </si>
  <si>
    <t>日</t>
  </si>
  <si>
    <t>所　　属</t>
  </si>
  <si>
    <t>□</t>
  </si>
  <si>
    <t>留学</t>
  </si>
  <si>
    <t>国名：</t>
  </si>
  <si>
    <t>期間：</t>
  </si>
  <si>
    <t>無し</t>
  </si>
  <si>
    <t>自己の長所</t>
  </si>
  <si>
    <t>自己の短所</t>
  </si>
  <si>
    <t>表彰・資格等</t>
  </si>
  <si>
    <t>一次選考基準項目</t>
  </si>
  <si>
    <t>一次選考：書類選考評価点（先生依頼分）　＜各項目５点満点＞</t>
  </si>
  <si>
    <t>二次選考基準項目</t>
  </si>
  <si>
    <t>二次選考:面接選考評価点　＜各項目５点満点＞</t>
  </si>
  <si>
    <t>Ⅰ．留学の目的及び計画
（５点満点）</t>
  </si>
  <si>
    <t>Ⅱ．派遣先大学の選定理由
（５点満点）</t>
  </si>
  <si>
    <t>Ⅲ．進路・就職に対する計画・意識
（５点満点）</t>
  </si>
  <si>
    <t>Ⅳ．国際交流への意欲や経験
（５点満点）</t>
  </si>
  <si>
    <t>Ⅴ．本学の代表として適性・素質
（５点満点）</t>
  </si>
  <si>
    <t>石井先生</t>
  </si>
  <si>
    <t>森山先生</t>
  </si>
  <si>
    <t>松崎先生</t>
  </si>
  <si>
    <t>戸谷先生</t>
  </si>
  <si>
    <t>浜野先生</t>
  </si>
  <si>
    <t>由良先生</t>
  </si>
  <si>
    <t>項目得点集計</t>
  </si>
  <si>
    <t>学業成績</t>
  </si>
  <si>
    <t>Ⅰ.留学の目的及び
計画</t>
  </si>
  <si>
    <t>Ⅱ.派遣先大学の選定理由</t>
  </si>
  <si>
    <t>Ⅲ.進路・就職に対
する計画・意識</t>
  </si>
  <si>
    <t>Ⅳ.国際交流への意欲や経験</t>
  </si>
  <si>
    <t>Ⅴ.本学の代表としての適性・素質</t>
  </si>
  <si>
    <t>Ⅵ.派遣国及び派遣先大学での適応性</t>
  </si>
  <si>
    <t>松崎先生</t>
  </si>
  <si>
    <t>由良先生</t>
  </si>
  <si>
    <t>森山先生</t>
  </si>
  <si>
    <t>菅野先生</t>
  </si>
  <si>
    <t>宮尾先生</t>
  </si>
  <si>
    <t>田中先生</t>
  </si>
  <si>
    <t>Ⅰ</t>
  </si>
  <si>
    <t>Ⅱ</t>
  </si>
  <si>
    <t>Ⅲ</t>
  </si>
  <si>
    <t>Ⅳ</t>
  </si>
  <si>
    <t>Ⅴ</t>
  </si>
  <si>
    <t>Sの
単位数</t>
  </si>
  <si>
    <t>Aの
単位数</t>
  </si>
  <si>
    <t>Bの
単位数</t>
  </si>
  <si>
    <t>Cの
単位数</t>
  </si>
  <si>
    <t>総取得単位数</t>
  </si>
  <si>
    <t>成績
評価
係数</t>
  </si>
  <si>
    <t>成績評価係数
（四捨五入）</t>
  </si>
  <si>
    <t>評価点
⑥</t>
  </si>
  <si>
    <t>Ⅵ</t>
  </si>
  <si>
    <t>Ⅶ</t>
  </si>
  <si>
    <t>申請者番号</t>
  </si>
  <si>
    <t>サブ
番号</t>
  </si>
  <si>
    <t>氏名</t>
  </si>
  <si>
    <t>フリガナ</t>
  </si>
  <si>
    <t>学部/大学院</t>
  </si>
  <si>
    <t>学年</t>
  </si>
  <si>
    <t>指導教員</t>
  </si>
  <si>
    <t>研究テーマ</t>
  </si>
  <si>
    <t>語学資格取得状況（申請時）</t>
  </si>
  <si>
    <t>志望順</t>
  </si>
  <si>
    <t>志望大学</t>
  </si>
  <si>
    <t>派遣期間</t>
  </si>
  <si>
    <t>通年・半期</t>
  </si>
  <si>
    <t>語学基準の有無</t>
  </si>
  <si>
    <t>語学基準（申請時）</t>
  </si>
  <si>
    <t>語学基準（１月末）</t>
  </si>
  <si>
    <t>Ⅰ．留学の目的及び計画</t>
  </si>
  <si>
    <t>Ⅱ．派遣先大学の選定理由</t>
  </si>
  <si>
    <t>Ⅲ．進路・就職に対する計画・意識</t>
  </si>
  <si>
    <t>Ⅳ．国際交流への意欲や経験</t>
  </si>
  <si>
    <t>Ⅴ．本学の代表として適性・素質</t>
  </si>
  <si>
    <t>四捨五入結果
①</t>
  </si>
  <si>
    <t>四捨五入結果
②</t>
  </si>
  <si>
    <t>四捨五入結果
③</t>
  </si>
  <si>
    <t>四捨五入結果
④</t>
  </si>
  <si>
    <t>四捨五入結果
⑤</t>
  </si>
  <si>
    <t>Ⅰ.留学の目的及び計画</t>
  </si>
  <si>
    <t>Ⅱ.派遣先大学の選定理由</t>
  </si>
  <si>
    <t>Ⅲ.進路・就職に対する計画・意識</t>
  </si>
  <si>
    <t>Ⅳ.国際交流への意欲や経験</t>
  </si>
  <si>
    <t>Ⅴ.本学の代表としての適性・素質</t>
  </si>
  <si>
    <t>Ⅵ.派遣国及び派遣先大学での適応力</t>
  </si>
  <si>
    <t>Ⅶ.外国語能力</t>
  </si>
  <si>
    <t>Ⅶ.外国語能力
（韓国語）</t>
  </si>
  <si>
    <t>Ⅶ.外国語能力
（ドイツ語）</t>
  </si>
  <si>
    <t>Ⅶ.外国語能力
（中国語）</t>
  </si>
  <si>
    <t>Ⅶ.外国語能力
（フランス語）</t>
  </si>
  <si>
    <t>四捨五入結果
⑥</t>
  </si>
  <si>
    <t>四捨五入結果
⑦</t>
  </si>
  <si>
    <t>外国語
使用
比率
（10割）</t>
  </si>
  <si>
    <t>比率適用後の点数
⑦</t>
  </si>
  <si>
    <t>①</t>
  </si>
  <si>
    <t>②</t>
  </si>
  <si>
    <t>③</t>
  </si>
  <si>
    <t>携帯番号</t>
  </si>
  <si>
    <t>電話番号</t>
  </si>
  <si>
    <t>　　名称・種別（スコア）等</t>
  </si>
  <si>
    <t>学習期間及び学習形態等</t>
  </si>
  <si>
    <t>　取得年月日</t>
  </si>
  <si>
    <t>　言語名</t>
  </si>
  <si>
    <t>　年月日</t>
  </si>
  <si>
    <t>平成25年度　大学間交流協定に基づく交換留学派遣学生申請書</t>
  </si>
  <si>
    <t>第一希望</t>
  </si>
  <si>
    <t>大学名（国名）</t>
  </si>
  <si>
    <t>所　　属</t>
  </si>
  <si>
    <t>（１）留学における研究テーマ</t>
  </si>
  <si>
    <t>数学科</t>
  </si>
  <si>
    <t>物理学科</t>
  </si>
  <si>
    <t>化学科</t>
  </si>
  <si>
    <t>生物学科</t>
  </si>
  <si>
    <t>情報科学科</t>
  </si>
  <si>
    <t xml:space="preserve">人間生活学科 </t>
  </si>
  <si>
    <t>食物栄養学科</t>
  </si>
  <si>
    <t>生活社会科学講座</t>
  </si>
  <si>
    <t>生活文化学講座</t>
  </si>
  <si>
    <t>哲学・倫理学・美術史コース</t>
  </si>
  <si>
    <t>比較歴史学コース</t>
  </si>
  <si>
    <t>地理学コース</t>
  </si>
  <si>
    <t>日本語・日本文学コース</t>
  </si>
  <si>
    <t xml:space="preserve">中国語圏言語文化コース </t>
  </si>
  <si>
    <t>英語圏言語文化コース</t>
  </si>
  <si>
    <t>仏語圏言語文化コース</t>
  </si>
  <si>
    <t>社会学コース</t>
  </si>
  <si>
    <t>教育科学コース</t>
  </si>
  <si>
    <t>心理学コース</t>
  </si>
  <si>
    <t>心理学コース</t>
  </si>
  <si>
    <t>舞踊教育学コース</t>
  </si>
  <si>
    <t>音楽表現コース</t>
  </si>
  <si>
    <t>発達臨床心理学講座</t>
  </si>
  <si>
    <t>人間・環境科学科</t>
  </si>
  <si>
    <t xml:space="preserve">生活科学部 </t>
  </si>
  <si>
    <t xml:space="preserve">理学部 </t>
  </si>
  <si>
    <t xml:space="preserve">文教育学部 </t>
  </si>
  <si>
    <t xml:space="preserve">文教育学部 </t>
  </si>
  <si>
    <t xml:space="preserve">人文科学科 </t>
  </si>
  <si>
    <t xml:space="preserve">人文科学科 </t>
  </si>
  <si>
    <t xml:space="preserve">言語文化学科 </t>
  </si>
  <si>
    <t xml:space="preserve">人間社会科学科 </t>
  </si>
  <si>
    <t xml:space="preserve">人間社会科学科 </t>
  </si>
  <si>
    <t xml:space="preserve">芸術・表現行動学科 </t>
  </si>
  <si>
    <t xml:space="preserve">グローバル文化学環 </t>
  </si>
  <si>
    <t>ジェンダー学際研究専攻</t>
  </si>
  <si>
    <t>英語圏・仏語圏言語文化学コース</t>
  </si>
  <si>
    <t>日本語教育コース</t>
  </si>
  <si>
    <t>思想文化学コース</t>
  </si>
  <si>
    <t>生活文化学コース</t>
  </si>
  <si>
    <t>舞踊・表現行動学コース</t>
  </si>
  <si>
    <t>音楽表現学コース</t>
  </si>
  <si>
    <t>発達臨床心理学コース</t>
  </si>
  <si>
    <t>応用社会学コース</t>
  </si>
  <si>
    <t>保育・児童学コース</t>
  </si>
  <si>
    <t>教育科学コース</t>
  </si>
  <si>
    <t xml:space="preserve">地理環境学コース  </t>
  </si>
  <si>
    <t>開発・ジェンダー論コース</t>
  </si>
  <si>
    <t>生活政策学コース</t>
  </si>
  <si>
    <t>生命科学コース</t>
  </si>
  <si>
    <t>人間・環境科学コース</t>
  </si>
  <si>
    <t>食品栄養科学コース</t>
  </si>
  <si>
    <t>遺伝カウンセリングコース</t>
  </si>
  <si>
    <t>数学コース</t>
  </si>
  <si>
    <t>物理科学コース</t>
  </si>
  <si>
    <t>化学・生物化学コース</t>
  </si>
  <si>
    <t>情報科学コース</t>
  </si>
  <si>
    <t xml:space="preserve">博士前期課程 </t>
  </si>
  <si>
    <t xml:space="preserve">大学院人間文化創成科学研究科 </t>
  </si>
  <si>
    <t xml:space="preserve">比較社会文化学専攻 </t>
  </si>
  <si>
    <t xml:space="preserve">日本語日本文学コース </t>
  </si>
  <si>
    <t>アジア言語文化学コース</t>
  </si>
  <si>
    <t xml:space="preserve">歴史文化学コース </t>
  </si>
  <si>
    <t xml:space="preserve">人間発達科学専攻 </t>
  </si>
  <si>
    <t xml:space="preserve">比較社会文化学専攻 </t>
  </si>
  <si>
    <t xml:space="preserve">ジェンダー社会科学専攻 </t>
  </si>
  <si>
    <t xml:space="preserve">ライフサイエンス専攻 </t>
  </si>
  <si>
    <t xml:space="preserve">理学専攻 </t>
  </si>
  <si>
    <t xml:space="preserve">博士後期課程 </t>
  </si>
  <si>
    <t xml:space="preserve">理学専攻 </t>
  </si>
  <si>
    <t xml:space="preserve">人間発達科学専攻 </t>
  </si>
  <si>
    <t>〒</t>
  </si>
  <si>
    <t>-</t>
  </si>
  <si>
    <t>住所</t>
  </si>
  <si>
    <t>(選択)</t>
  </si>
  <si>
    <t xml:space="preserve">国際日本学領域 </t>
  </si>
  <si>
    <t>言語文化論領域</t>
  </si>
  <si>
    <t>比較社会論領域</t>
  </si>
  <si>
    <t>表象芸術論領域</t>
  </si>
  <si>
    <t>教育科学領域</t>
  </si>
  <si>
    <t>心理学領域</t>
  </si>
  <si>
    <t>発達臨床心理学領域</t>
  </si>
  <si>
    <t>社会学・社会政策領域</t>
  </si>
  <si>
    <t>保育・児童学領域</t>
  </si>
  <si>
    <t>ジェンダー論領域</t>
  </si>
  <si>
    <t>生命科学領域</t>
  </si>
  <si>
    <t>人間・環境科学領域</t>
  </si>
  <si>
    <t>食品栄養科学領域</t>
  </si>
  <si>
    <t>遺伝カウンセリング領域</t>
  </si>
  <si>
    <t>数学領域</t>
  </si>
  <si>
    <t>物理科学領域</t>
  </si>
  <si>
    <t>化学・生物化学領域</t>
  </si>
  <si>
    <t xml:space="preserve">情報科学領域 </t>
  </si>
  <si>
    <t>時期：</t>
  </si>
  <si>
    <t>ホームステイ（留学中のホームステイ等を除く）</t>
  </si>
  <si>
    <t>趣味</t>
  </si>
  <si>
    <t>特技</t>
  </si>
  <si>
    <t>課外活動</t>
  </si>
  <si>
    <t>学科/専攻
講座/コース/領域</t>
  </si>
  <si>
    <t>メールアドレス</t>
  </si>
  <si>
    <t>（半期／通年を選択）</t>
  </si>
  <si>
    <t>韓国</t>
  </si>
  <si>
    <t>タイ</t>
  </si>
  <si>
    <t>台湾</t>
  </si>
  <si>
    <t>中国</t>
  </si>
  <si>
    <t>ベトナム</t>
  </si>
  <si>
    <t>トルコ</t>
  </si>
  <si>
    <t>エジプト</t>
  </si>
  <si>
    <t>アメリカ</t>
  </si>
  <si>
    <t>カナダ</t>
  </si>
  <si>
    <t>イギリス</t>
  </si>
  <si>
    <t>イタリア</t>
  </si>
  <si>
    <t>スウェーデン</t>
  </si>
  <si>
    <t>スロバキア</t>
  </si>
  <si>
    <t>チェコ</t>
  </si>
  <si>
    <t>ドイツ</t>
  </si>
  <si>
    <t>フィンランド</t>
  </si>
  <si>
    <t>フランス</t>
  </si>
  <si>
    <t>ポーランド</t>
  </si>
  <si>
    <t>ルーマニア</t>
  </si>
  <si>
    <t>ロ シ ア</t>
  </si>
  <si>
    <t>淑明女子大学校</t>
  </si>
  <si>
    <t xml:space="preserve">同徳女子大学校 </t>
  </si>
  <si>
    <t>梨花女子大学校</t>
  </si>
  <si>
    <t>釜山大学校</t>
  </si>
  <si>
    <t>タマサート大学</t>
  </si>
  <si>
    <t>チェンマイ大学</t>
  </si>
  <si>
    <t>プリンスオブソンクラー大学</t>
  </si>
  <si>
    <t>国立政治大学　</t>
  </si>
  <si>
    <t>国立台北芸術大学</t>
  </si>
  <si>
    <t>国立台湾大学</t>
  </si>
  <si>
    <t>大連外国語学院</t>
  </si>
  <si>
    <t>復旦大学　歴史学系</t>
  </si>
  <si>
    <t>北京外国語大学</t>
  </si>
  <si>
    <t xml:space="preserve">北京大学　歴史学系 </t>
  </si>
  <si>
    <t>国立ハノイ教育大学</t>
  </si>
  <si>
    <t>アンカラ大学</t>
  </si>
  <si>
    <t>カイロ大学</t>
  </si>
  <si>
    <t>マンソウラ大学</t>
  </si>
  <si>
    <t>ヴァッサー大学</t>
  </si>
  <si>
    <t>パーデュー大学</t>
  </si>
  <si>
    <t>マウントアリソン大学</t>
  </si>
  <si>
    <t>ニューサウスウェールズ大学</t>
  </si>
  <si>
    <t>オーストラリア</t>
  </si>
  <si>
    <t>モナシュ大学</t>
  </si>
  <si>
    <t>オタゴ大学</t>
  </si>
  <si>
    <t>ニュージーランド</t>
  </si>
  <si>
    <t>オックスフォード大学　クイーンズコレッジ</t>
  </si>
  <si>
    <t>ケンブリッジ大学ガートンコレッジ</t>
  </si>
  <si>
    <t>マンチェスター大学</t>
  </si>
  <si>
    <t>ロンドン大学　東洋・アフリカ研究学院</t>
  </si>
  <si>
    <t>国立ナポリ大学オリエンターレ</t>
  </si>
  <si>
    <t>ウィーン工科大学</t>
  </si>
  <si>
    <t>オーストリア</t>
  </si>
  <si>
    <t>リンショーピン大学</t>
  </si>
  <si>
    <t>スロバキア工科大学</t>
  </si>
  <si>
    <t>カレル大学</t>
  </si>
  <si>
    <t>ケルン大学</t>
  </si>
  <si>
    <t>ブレーメン応用科学大学</t>
  </si>
  <si>
    <t>バーギシェ・ブッパタール大学</t>
  </si>
  <si>
    <t>オウステロボテニア先端科学大学</t>
  </si>
  <si>
    <t>タンペレ大学</t>
  </si>
  <si>
    <t>ストラスブール大学</t>
  </si>
  <si>
    <t>パリ・ディドロ大学　　</t>
  </si>
  <si>
    <t>ブレーズ・パスカル大学　</t>
  </si>
  <si>
    <t>ワルシャワ大学</t>
  </si>
  <si>
    <t>ブカレスト大学</t>
  </si>
  <si>
    <t>トムスク国立教育大学　　　　</t>
  </si>
  <si>
    <t>（リストより選択）</t>
  </si>
  <si>
    <t>（リストより選択）</t>
  </si>
  <si>
    <t>A</t>
  </si>
  <si>
    <t>A</t>
  </si>
  <si>
    <t>B</t>
  </si>
  <si>
    <t>B</t>
  </si>
  <si>
    <t>開南大学</t>
  </si>
  <si>
    <t>韓国芸術総合学校舞踊院</t>
  </si>
  <si>
    <t>慶北大学校</t>
  </si>
  <si>
    <t>（大学名をリストより選択）</t>
  </si>
  <si>
    <t>（国名をリストより選択）</t>
  </si>
  <si>
    <t>　健康状況　　※既往症の有無。有る場合は、病名、発病時期、療養期間、現在の治療状況及び留学中の対応に
                       ついて記載すること。</t>
  </si>
  <si>
    <t>（半期／通年を選択）</t>
  </si>
  <si>
    <t>前半期</t>
  </si>
  <si>
    <t>後半期</t>
  </si>
  <si>
    <t>通年</t>
  </si>
  <si>
    <t>※　フォントをMS明朝、大きさを10.5ポイント、数字は半角で入力すること。
※　入力したテキストがすべて枠内に表示・印刷される分量で入力すること。</t>
  </si>
  <si>
    <t>（リストより選択）</t>
  </si>
  <si>
    <t>（選択）</t>
  </si>
  <si>
    <t>一</t>
  </si>
  <si>
    <t>二</t>
  </si>
  <si>
    <t>三</t>
  </si>
  <si>
    <t>留学経験及び海外滞在の有無</t>
  </si>
  <si>
    <t>海外研修（語学、その他）</t>
  </si>
  <si>
    <t>本人以外の
緊急連絡先</t>
  </si>
  <si>
    <t>志望校一覧</t>
  </si>
  <si>
    <t>留学計画書</t>
  </si>
  <si>
    <t>派遣を希望する大学</t>
  </si>
  <si>
    <t>第二希望</t>
  </si>
  <si>
    <t>第三希望</t>
  </si>
  <si>
    <t>第一希望</t>
  </si>
  <si>
    <t>（３）派遣先大学選定の理由（派遣を希望する個々の大学について、明確かつ具体的に記入すること）</t>
  </si>
  <si>
    <t>（２）留学目的及び計画（派遣を希望する個々の大学について、明確かつ具体的に記入すること）</t>
  </si>
  <si>
    <t>（記入例：アメリカ、高校2年、1ヶ月）</t>
  </si>
  <si>
    <t>国名・地域</t>
  </si>
  <si>
    <t>②</t>
  </si>
  <si>
    <t>③</t>
  </si>
  <si>
    <t>第二希望</t>
  </si>
  <si>
    <t>第三希望</t>
  </si>
  <si>
    <t>※２つの大学への留学を希望する場合は
　２校目を右列に記入すること</t>
  </si>
  <si>
    <t>使用言語</t>
  </si>
  <si>
    <t>割合</t>
  </si>
  <si>
    <t>割</t>
  </si>
  <si>
    <t>(2)</t>
  </si>
  <si>
    <t>(3)</t>
  </si>
  <si>
    <t>(1)</t>
  </si>
  <si>
    <t>(使用言語をリストより選択）</t>
  </si>
  <si>
    <t>英語</t>
  </si>
  <si>
    <t>韓国語</t>
  </si>
  <si>
    <t>タイ語</t>
  </si>
  <si>
    <t>中国語</t>
  </si>
  <si>
    <t>ベトナム語</t>
  </si>
  <si>
    <t>トルコ語</t>
  </si>
  <si>
    <t>ドイツ語</t>
  </si>
  <si>
    <t>スウェーデン語</t>
  </si>
  <si>
    <t>スロバキア語</t>
  </si>
  <si>
    <t>チェコ語</t>
  </si>
  <si>
    <t>フランス語</t>
  </si>
  <si>
    <t>ポーランド語</t>
  </si>
  <si>
    <t>ルーマニア語</t>
  </si>
  <si>
    <t>ロシア語</t>
  </si>
  <si>
    <t>アラビア語</t>
  </si>
  <si>
    <t>イタリア語</t>
  </si>
  <si>
    <t>フィンランド語</t>
  </si>
  <si>
    <t>（昇順）</t>
  </si>
  <si>
    <t>２つの大学への留学を</t>
  </si>
  <si>
    <t>希望
番号</t>
  </si>
  <si>
    <t>履修言語の使用比率（合計１０）</t>
  </si>
  <si>
    <t>（１）
言語</t>
  </si>
  <si>
    <t>（１）
割合</t>
  </si>
  <si>
    <t>（２）
言語</t>
  </si>
  <si>
    <t>（２）
割合</t>
  </si>
  <si>
    <t>（３）
言語</t>
  </si>
  <si>
    <t>（３）
割合</t>
  </si>
  <si>
    <t>～</t>
  </si>
  <si>
    <t>（開始月を選択）</t>
  </si>
  <si>
    <t>平成25年3月</t>
  </si>
  <si>
    <t>平成25年4月</t>
  </si>
  <si>
    <t>平成25年5月</t>
  </si>
  <si>
    <t>平成25年6月</t>
  </si>
  <si>
    <t>平成25年7月</t>
  </si>
  <si>
    <t>平成25年8月</t>
  </si>
  <si>
    <t>平成25年9月</t>
  </si>
  <si>
    <t>平成25年10月</t>
  </si>
  <si>
    <t>平成25年11月</t>
  </si>
  <si>
    <t>平成25年12月</t>
  </si>
  <si>
    <t>平成26年1月</t>
  </si>
  <si>
    <t>平成26年2月</t>
  </si>
  <si>
    <t>平成26年3月</t>
  </si>
  <si>
    <t>平成26年4月</t>
  </si>
  <si>
    <t>平成26年5月</t>
  </si>
  <si>
    <t>平成26年6月</t>
  </si>
  <si>
    <t>平成26年7月</t>
  </si>
  <si>
    <t>平成26年8月</t>
  </si>
  <si>
    <t>(終了月を選択)</t>
  </si>
  <si>
    <t>='H25申請書（様式Ⅱ）志望校一覧'!C13</t>
  </si>
  <si>
    <t>='H25申請書（様式Ⅱ）志望校一覧'!C14</t>
  </si>
  <si>
    <t>='H25申請書（様式Ⅱ）志望校一覧'!O14</t>
  </si>
  <si>
    <t>='H25申請書（様式Ⅱ）志望校一覧'!C22</t>
  </si>
  <si>
    <t>='H25申請書（様式Ⅱ）志望校一覧'!O22</t>
  </si>
  <si>
    <t>='H25申請書（様式Ⅱ）志望校一覧'!C30</t>
  </si>
  <si>
    <t>='H25申請書（様式Ⅱ）志望校一覧'!O30</t>
  </si>
  <si>
    <t>='H25申請書（様式Ⅱ）志望校一覧'!C15</t>
  </si>
  <si>
    <t>='H25申請書（様式Ⅱ）志望校一覧'!V13</t>
  </si>
  <si>
    <t>='H25申請書（様式Ⅱ）志望校一覧'!J23</t>
  </si>
  <si>
    <t>='H25申請書（様式Ⅱ）志望校一覧'!O23</t>
  </si>
  <si>
    <t>='H25申請書（様式Ⅱ）志望校一覧'!C31</t>
  </si>
  <si>
    <t>='H25申請書（様式Ⅱ）志望校一覧'!O31</t>
  </si>
  <si>
    <t>='H25申請書（様式Ⅱ）志望校一覧'!J13</t>
  </si>
  <si>
    <t>='H25申請書（様式Ⅱ）志望校一覧'!J21</t>
  </si>
  <si>
    <t>='H25申請書（様式Ⅱ）志望校一覧'!V21</t>
  </si>
  <si>
    <t>='H25申請書（様式Ⅱ）志望校一覧'!J29</t>
  </si>
  <si>
    <t>='H25申請書（様式Ⅱ）志望校一覧'!V29</t>
  </si>
  <si>
    <t>='H25申請書（様式Ⅱ）志望校一覧'!J14</t>
  </si>
  <si>
    <t>='H25申請書（様式Ⅱ）志望校一覧'!V14</t>
  </si>
  <si>
    <t>='H25申請書（様式Ⅱ）志望校一覧'!J22</t>
  </si>
  <si>
    <t>='H25申請書（様式Ⅱ）志望校一覧'!V22</t>
  </si>
  <si>
    <t>='H25申請書（様式Ⅱ）志望校一覧'!J30</t>
  </si>
  <si>
    <t>='H25申請書（様式Ⅱ）志望校一覧'!V30</t>
  </si>
  <si>
    <t>='H25申請書（様式Ⅱ）志望校一覧'!J15</t>
  </si>
  <si>
    <t>='H25申請書（様式Ⅱ）志望校一覧'!V15</t>
  </si>
  <si>
    <t>='H25申請書（様式Ⅱ）志望校一覧'!V23</t>
  </si>
  <si>
    <t>='H25申請書（様式Ⅱ）志望校一覧'!J31</t>
  </si>
  <si>
    <t>='H25申請書（様式Ⅱ）志望校一覧'!V31</t>
  </si>
  <si>
    <t>Ⅶ.外国語能力（１）</t>
  </si>
  <si>
    <t>Ⅶ.外国語能力（２）</t>
  </si>
  <si>
    <t>Ⅶ.外国語能力（３）</t>
  </si>
  <si>
    <t>様式Ⅰ</t>
  </si>
  <si>
    <t>成績評価係数</t>
  </si>
  <si>
    <t>フリガナ</t>
  </si>
  <si>
    <r>
      <t xml:space="preserve">（写真）
</t>
    </r>
    <r>
      <rPr>
        <sz val="9"/>
        <rFont val="ＭＳ Ｐ明朝"/>
        <family val="1"/>
      </rPr>
      <t>・胸から上の顔写真のデータを挿入すること</t>
    </r>
  </si>
  <si>
    <t>（４）留学するにあたっての抱負（本学の代表としての適正・資質）</t>
  </si>
  <si>
    <t>（５）国際交流活動への意欲や経験について</t>
  </si>
  <si>
    <t>（６）留学後の進路・就職について　（明確かつ具体的に記入すること）</t>
  </si>
  <si>
    <t>海外滞在（家族滞在または就業など）</t>
  </si>
  <si>
    <t>海外旅行（主な３つまで）</t>
  </si>
  <si>
    <t>　語学に関する資格　　※留学中の指導言語すべて。取得予定の資格についても記入すること。</t>
  </si>
  <si>
    <t>　語学に関する学習暦　　※複数の場合、留学中の指導言語を優先に、言語毎に分けて記載すること。</t>
  </si>
  <si>
    <t>　学歴（学部以上）・職歴等　　※平成２５年４月１日現在での所属（大学名、学科名、学年等）も必ず記載すること。</t>
  </si>
  <si>
    <t>このシートは削除・変更しないでください。</t>
  </si>
  <si>
    <t>平成25年4月1日</t>
  </si>
  <si>
    <t>このシートは削除・変更しないでください。</t>
  </si>
  <si>
    <t>（リストより選択）</t>
  </si>
  <si>
    <t xml:space="preserve">電話番号：
携帯電話：
</t>
  </si>
  <si>
    <t xml:space="preserve">氏名：
メールアドレス：
</t>
  </si>
  <si>
    <t xml:space="preserve">
□　有　　　□　無
</t>
  </si>
  <si>
    <t>　　　　　　　　　　　　　　　　大学　　　　　　　　　　　　　　　　　　　　　　　　　　　　　学科　入学</t>
  </si>
  <si>
    <t>お茶の水女子大学　　　　　　　　　　　　　　　　　　　　　　　　　　　　　　　　　　　　　　　在籍中</t>
  </si>
  <si>
    <r>
      <t>※　フォントをMS明朝、大きさを10.5ポイント、数字は半角で入力すること。
※　入力したテキストが</t>
    </r>
    <r>
      <rPr>
        <b/>
        <sz val="10.5"/>
        <rFont val="ＭＳ 明朝"/>
        <family val="1"/>
      </rPr>
      <t>すべて枠内に表示・印刷される分量で入力</t>
    </r>
    <r>
      <rPr>
        <sz val="10.5"/>
        <rFont val="ＭＳ 明朝"/>
        <family val="1"/>
      </rPr>
      <t>すること。
※　２つの大学への留学を希望する場合は、各希望ごとに２校分を併せて記入すること。</t>
    </r>
  </si>
  <si>
    <r>
      <t>※　フォントをMS明朝、大きさを10.5ポイント、数字は半角で入力すること。
※　入力したテキストが</t>
    </r>
    <r>
      <rPr>
        <b/>
        <sz val="10.5"/>
        <rFont val="ＭＳ 明朝"/>
        <family val="1"/>
      </rPr>
      <t>すべて枠内に表示・印刷される分量で入力</t>
    </r>
    <r>
      <rPr>
        <sz val="10.5"/>
        <rFont val="ＭＳ 明朝"/>
        <family val="1"/>
      </rPr>
      <t>すること。</t>
    </r>
  </si>
  <si>
    <t>(選択)</t>
  </si>
  <si>
    <t>='H25申請書（様式Ⅱ）志望校一覧'!V15</t>
  </si>
  <si>
    <t>='H25申請書（様式Ⅱ）志望校一覧'!C23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</si>
</sst>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;@"/>
    <numFmt numFmtId="178" formatCode="[DBNum3][$-411]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0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0.5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0"/>
      <name val="ＭＳ Ｐゴシック"/>
      <family val="3"/>
    </font>
    <font>
      <b/>
      <sz val="10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6"/>
      <color rgb="FFFF0000"/>
      <name val="ＭＳ 明朝"/>
      <family val="1"/>
    </font>
    <font>
      <b/>
      <sz val="8"/>
      <name val="ＭＳ Ｐゴシック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bgColor theme="6" tint="0.5999900102615356"/>
      </patternFill>
    </fill>
    <fill>
      <patternFill patternType="gray0625"/>
    </fill>
    <fill>
      <patternFill patternType="gray0625">
        <bgColor theme="6" tint="0.39998000860214233"/>
      </patternFill>
    </fill>
    <fill>
      <patternFill patternType="gray0625">
        <bgColor theme="7" tint="0.39998000860214233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gray0625">
        <bgColor theme="5" tint="0.39998000860214233"/>
      </patternFill>
    </fill>
    <fill>
      <patternFill patternType="gray0625">
        <bgColor rgb="FFFFFF00"/>
      </patternFill>
    </fill>
    <fill>
      <patternFill patternType="gray0625">
        <bgColor theme="9" tint="-0.24997000396251678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 diagonalUp="1">
      <left style="thin"/>
      <right style="thin"/>
      <top style="thin"/>
      <bottom/>
      <diagonal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medium"/>
    </border>
    <border>
      <left/>
      <right/>
      <top/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medium"/>
      <top style="hair"/>
      <bottom style="hair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hair"/>
      <bottom style="hair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 style="hair"/>
      <top/>
      <bottom style="medium"/>
    </border>
    <border>
      <left style="hair"/>
      <right/>
      <top/>
      <bottom style="medium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/>
      <top/>
      <bottom/>
    </border>
    <border>
      <left/>
      <right style="hair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/>
      <right style="hair"/>
      <top style="thin"/>
      <bottom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/>
      <top/>
      <bottom/>
    </border>
    <border>
      <left style="thin"/>
      <right style="hair"/>
      <top/>
      <bottom/>
    </border>
    <border>
      <left style="thin"/>
      <right/>
      <top style="medium"/>
      <bottom/>
    </border>
    <border>
      <left/>
      <right style="hair"/>
      <top style="medium"/>
      <bottom/>
    </border>
    <border>
      <left style="hair"/>
      <right/>
      <top style="medium"/>
      <bottom/>
    </border>
    <border>
      <left style="hair"/>
      <right/>
      <top/>
      <bottom style="hair"/>
    </border>
    <border>
      <left style="hair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medium"/>
      <top/>
      <bottom style="hair"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hair"/>
      <right/>
      <top style="thin"/>
      <bottom/>
    </border>
    <border>
      <left style="hair"/>
      <right style="thin"/>
      <top style="thin"/>
      <bottom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/>
      <right style="thin"/>
      <top style="hair"/>
      <bottom style="hair"/>
    </border>
    <border>
      <left style="hair"/>
      <right/>
      <top style="hair"/>
      <bottom style="thin"/>
    </border>
    <border>
      <left/>
      <right style="thin"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40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NumberFormat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9" borderId="11" xfId="0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3" fillId="35" borderId="12" xfId="0" applyFont="1" applyFill="1" applyBorder="1" applyAlignment="1">
      <alignment horizontal="left" vertical="center" wrapText="1"/>
    </xf>
    <xf numFmtId="0" fontId="3" fillId="16" borderId="12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 applyAlignment="1">
      <alignment vertical="center"/>
    </xf>
    <xf numFmtId="0" fontId="0" fillId="37" borderId="10" xfId="0" applyNumberForma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NumberFormat="1" applyFill="1" applyBorder="1" applyAlignment="1">
      <alignment vertical="center" shrinkToFit="1"/>
    </xf>
    <xf numFmtId="0" fontId="0" fillId="0" borderId="10" xfId="0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38" borderId="0" xfId="0" applyFont="1" applyFill="1" applyAlignment="1">
      <alignment vertical="center"/>
    </xf>
    <xf numFmtId="0" fontId="9" fillId="15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19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9" fillId="18" borderId="0" xfId="0" applyFont="1" applyFill="1" applyAlignment="1">
      <alignment vertical="center"/>
    </xf>
    <xf numFmtId="0" fontId="9" fillId="11" borderId="0" xfId="0" applyFont="1" applyFill="1" applyAlignment="1">
      <alignment vertical="center"/>
    </xf>
    <xf numFmtId="0" fontId="9" fillId="13" borderId="0" xfId="0" applyFont="1" applyFill="1" applyAlignment="1">
      <alignment vertical="center"/>
    </xf>
    <xf numFmtId="0" fontId="54" fillId="0" borderId="11" xfId="0" applyFont="1" applyFill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55" fontId="9" fillId="0" borderId="0" xfId="0" applyNumberFormat="1" applyFont="1" applyAlignment="1">
      <alignment vertical="center"/>
    </xf>
    <xf numFmtId="177" fontId="9" fillId="3" borderId="0" xfId="0" applyNumberFormat="1" applyFont="1" applyFill="1" applyAlignment="1">
      <alignment horizontal="center" vertical="center"/>
    </xf>
    <xf numFmtId="0" fontId="9" fillId="12" borderId="0" xfId="0" applyFont="1" applyFill="1" applyAlignment="1">
      <alignment vertical="center"/>
    </xf>
    <xf numFmtId="0" fontId="9" fillId="16" borderId="0" xfId="0" applyFont="1" applyFill="1" applyAlignment="1">
      <alignment vertical="center"/>
    </xf>
    <xf numFmtId="178" fontId="0" fillId="37" borderId="10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0" fontId="0" fillId="37" borderId="10" xfId="0" applyFill="1" applyBorder="1" applyAlignment="1">
      <alignment vertical="center" wrapText="1" shrinkToFit="1"/>
    </xf>
    <xf numFmtId="0" fontId="0" fillId="0" borderId="10" xfId="0" applyNumberFormat="1" applyFill="1" applyBorder="1" applyAlignment="1">
      <alignment vertical="center" wrapText="1" shrinkToFit="1"/>
    </xf>
    <xf numFmtId="0" fontId="0" fillId="37" borderId="10" xfId="0" applyNumberFormat="1" applyFill="1" applyBorder="1" applyAlignment="1">
      <alignment vertical="center" wrapText="1" shrinkToFit="1"/>
    </xf>
    <xf numFmtId="178" fontId="0" fillId="37" borderId="10" xfId="0" applyNumberFormat="1" applyFill="1" applyBorder="1" applyAlignment="1">
      <alignment horizontal="left" vertical="top"/>
    </xf>
    <xf numFmtId="178" fontId="0" fillId="0" borderId="10" xfId="0" applyNumberFormat="1" applyFill="1" applyBorder="1" applyAlignment="1">
      <alignment horizontal="left" vertical="top"/>
    </xf>
    <xf numFmtId="0" fontId="9" fillId="14" borderId="0" xfId="0" applyFont="1" applyFill="1" applyAlignment="1">
      <alignment vertical="center"/>
    </xf>
    <xf numFmtId="49" fontId="0" fillId="9" borderId="10" xfId="0" applyNumberForma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7" borderId="10" xfId="0" applyFill="1" applyBorder="1" applyAlignment="1">
      <alignment horizontal="left" vertical="center"/>
    </xf>
    <xf numFmtId="49" fontId="0" fillId="37" borderId="10" xfId="0" applyNumberFormat="1" applyFill="1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0" fontId="10" fillId="0" borderId="17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horizontal="right" vertical="center"/>
    </xf>
    <xf numFmtId="0" fontId="10" fillId="0" borderId="2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49" fontId="9" fillId="0" borderId="24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>
      <alignment horizontal="left" vertical="center"/>
    </xf>
    <xf numFmtId="0" fontId="9" fillId="0" borderId="26" xfId="0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left" vertical="center"/>
    </xf>
    <xf numFmtId="49" fontId="9" fillId="0" borderId="28" xfId="0" applyNumberFormat="1" applyFont="1" applyBorder="1" applyAlignment="1">
      <alignment horizontal="left" vertical="center"/>
    </xf>
    <xf numFmtId="0" fontId="9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17" xfId="0" applyFont="1" applyBorder="1" applyAlignment="1">
      <alignment vertical="center"/>
    </xf>
    <xf numFmtId="0" fontId="9" fillId="0" borderId="17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textRotation="255" wrapText="1"/>
    </xf>
    <xf numFmtId="0" fontId="9" fillId="0" borderId="31" xfId="0" applyFont="1" applyBorder="1" applyAlignment="1">
      <alignment horizontal="center" vertical="center" textRotation="255" wrapText="1"/>
    </xf>
    <xf numFmtId="0" fontId="9" fillId="0" borderId="32" xfId="0" applyFont="1" applyBorder="1" applyAlignment="1">
      <alignment horizontal="center" vertical="center" textRotation="255" wrapText="1"/>
    </xf>
    <xf numFmtId="0" fontId="9" fillId="0" borderId="3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17" xfId="0" applyFont="1" applyBorder="1" applyAlignment="1" applyProtection="1">
      <alignment horizontal="center" vertical="center" shrinkToFit="1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NumberFormat="1" applyFont="1" applyAlignment="1">
      <alignment vertical="center"/>
    </xf>
    <xf numFmtId="0" fontId="17" fillId="0" borderId="0" xfId="0" applyFont="1" applyBorder="1" applyAlignment="1">
      <alignment vertical="center"/>
    </xf>
    <xf numFmtId="0" fontId="10" fillId="0" borderId="17" xfId="0" applyFont="1" applyBorder="1" applyAlignment="1" applyProtection="1">
      <alignment horizontal="left" vertical="center" wrapText="1"/>
      <protection locked="0"/>
    </xf>
    <xf numFmtId="0" fontId="10" fillId="0" borderId="36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39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15" xfId="0" applyFont="1" applyBorder="1" applyAlignment="1" applyProtection="1">
      <alignment horizontal="left" vertical="top" wrapText="1"/>
      <protection locked="0"/>
    </xf>
    <xf numFmtId="0" fontId="10" fillId="0" borderId="41" xfId="0" applyFont="1" applyBorder="1" applyAlignment="1" applyProtection="1">
      <alignment horizontal="left" vertical="top" wrapText="1"/>
      <protection locked="0"/>
    </xf>
    <xf numFmtId="0" fontId="10" fillId="0" borderId="42" xfId="0" applyFont="1" applyBorder="1" applyAlignment="1" applyProtection="1">
      <alignment horizontal="left" vertical="top" wrapText="1"/>
      <protection locked="0"/>
    </xf>
    <xf numFmtId="0" fontId="10" fillId="0" borderId="38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44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7" xfId="0" applyFont="1" applyBorder="1" applyAlignment="1" applyProtection="1">
      <alignment vertical="center" wrapText="1"/>
      <protection locked="0"/>
    </xf>
    <xf numFmtId="49" fontId="10" fillId="0" borderId="46" xfId="0" applyNumberFormat="1" applyFont="1" applyBorder="1" applyAlignment="1" applyProtection="1">
      <alignment horizontal="left" vertical="center" wrapText="1"/>
      <protection locked="0"/>
    </xf>
    <xf numFmtId="49" fontId="10" fillId="0" borderId="47" xfId="0" applyNumberFormat="1" applyFont="1" applyBorder="1" applyAlignment="1" applyProtection="1">
      <alignment horizontal="left" vertical="center" wrapText="1"/>
      <protection locked="0"/>
    </xf>
    <xf numFmtId="0" fontId="10" fillId="0" borderId="26" xfId="0" applyFont="1" applyBorder="1" applyAlignment="1" applyProtection="1">
      <alignment horizontal="left" vertical="center"/>
      <protection locked="0"/>
    </xf>
    <xf numFmtId="0" fontId="10" fillId="0" borderId="33" xfId="0" applyFont="1" applyBorder="1" applyAlignment="1" applyProtection="1">
      <alignment horizontal="left" vertical="center"/>
      <protection locked="0"/>
    </xf>
    <xf numFmtId="49" fontId="10" fillId="0" borderId="48" xfId="0" applyNumberFormat="1" applyFont="1" applyBorder="1" applyAlignment="1" applyProtection="1">
      <alignment horizontal="left" vertical="center" wrapText="1"/>
      <protection locked="0"/>
    </xf>
    <xf numFmtId="49" fontId="10" fillId="0" borderId="14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23" xfId="0" applyFont="1" applyBorder="1" applyAlignment="1" applyProtection="1">
      <alignment horizontal="left" vertical="center"/>
      <protection locked="0"/>
    </xf>
    <xf numFmtId="49" fontId="10" fillId="0" borderId="46" xfId="0" applyNumberFormat="1" applyFont="1" applyBorder="1" applyAlignment="1" applyProtection="1">
      <alignment horizontal="left" vertical="center"/>
      <protection locked="0"/>
    </xf>
    <xf numFmtId="49" fontId="10" fillId="0" borderId="47" xfId="0" applyNumberFormat="1" applyFont="1" applyBorder="1" applyAlignment="1" applyProtection="1">
      <alignment horizontal="left" vertical="center"/>
      <protection locked="0"/>
    </xf>
    <xf numFmtId="0" fontId="10" fillId="0" borderId="49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49" fontId="10" fillId="0" borderId="51" xfId="0" applyNumberFormat="1" applyFont="1" applyBorder="1" applyAlignment="1" applyProtection="1">
      <alignment horizontal="left" vertical="center"/>
      <protection locked="0"/>
    </xf>
    <xf numFmtId="49" fontId="10" fillId="0" borderId="11" xfId="0" applyNumberFormat="1" applyFont="1" applyBorder="1" applyAlignment="1" applyProtection="1">
      <alignment horizontal="left" vertical="center"/>
      <protection locked="0"/>
    </xf>
    <xf numFmtId="0" fontId="10" fillId="0" borderId="19" xfId="0" applyFont="1" applyBorder="1" applyAlignment="1" applyProtection="1">
      <alignment horizontal="left" vertical="center"/>
      <protection locked="0"/>
    </xf>
    <xf numFmtId="0" fontId="10" fillId="0" borderId="18" xfId="0" applyFont="1" applyBorder="1" applyAlignment="1" applyProtection="1">
      <alignment horizontal="left" vertical="center"/>
      <protection locked="0"/>
    </xf>
    <xf numFmtId="0" fontId="10" fillId="0" borderId="27" xfId="0" applyFont="1" applyBorder="1" applyAlignment="1" applyProtection="1">
      <alignment horizontal="left" vertical="center"/>
      <protection locked="0"/>
    </xf>
    <xf numFmtId="0" fontId="10" fillId="0" borderId="52" xfId="0" applyFont="1" applyBorder="1" applyAlignment="1" applyProtection="1">
      <alignment horizontal="left" vertical="center"/>
      <protection locked="0"/>
    </xf>
    <xf numFmtId="0" fontId="10" fillId="0" borderId="53" xfId="0" applyFont="1" applyBorder="1" applyAlignment="1" applyProtection="1">
      <alignment horizontal="left" vertical="center"/>
      <protection locked="0"/>
    </xf>
    <xf numFmtId="0" fontId="10" fillId="0" borderId="25" xfId="0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0" fontId="10" fillId="0" borderId="54" xfId="0" applyFont="1" applyBorder="1" applyAlignment="1" applyProtection="1">
      <alignment horizontal="left" vertical="center"/>
      <protection locked="0"/>
    </xf>
    <xf numFmtId="49" fontId="10" fillId="0" borderId="48" xfId="0" applyNumberFormat="1" applyFont="1" applyBorder="1" applyAlignment="1" applyProtection="1">
      <alignment horizontal="left" vertical="center"/>
      <protection locked="0"/>
    </xf>
    <xf numFmtId="49" fontId="10" fillId="0" borderId="14" xfId="0" applyNumberFormat="1" applyFont="1" applyBorder="1" applyAlignment="1" applyProtection="1">
      <alignment horizontal="left" vertical="center"/>
      <protection locked="0"/>
    </xf>
    <xf numFmtId="0" fontId="10" fillId="0" borderId="36" xfId="0" applyFont="1" applyBorder="1" applyAlignment="1">
      <alignment horizontal="left" vertical="center" wrapText="1"/>
    </xf>
    <xf numFmtId="0" fontId="10" fillId="0" borderId="55" xfId="0" applyFont="1" applyBorder="1" applyAlignment="1" applyProtection="1">
      <alignment horizontal="left" vertical="top" wrapText="1"/>
      <protection locked="0"/>
    </xf>
    <xf numFmtId="0" fontId="10" fillId="0" borderId="56" xfId="0" applyFont="1" applyBorder="1" applyAlignment="1" applyProtection="1">
      <alignment horizontal="left" vertical="top"/>
      <protection locked="0"/>
    </xf>
    <xf numFmtId="0" fontId="10" fillId="0" borderId="57" xfId="0" applyFont="1" applyBorder="1" applyAlignment="1" applyProtection="1">
      <alignment horizontal="left" vertical="top"/>
      <protection locked="0"/>
    </xf>
    <xf numFmtId="49" fontId="10" fillId="0" borderId="46" xfId="0" applyNumberFormat="1" applyFont="1" applyBorder="1" applyAlignment="1" applyProtection="1">
      <alignment horizontal="center" vertical="center"/>
      <protection locked="0"/>
    </xf>
    <xf numFmtId="49" fontId="10" fillId="0" borderId="47" xfId="0" applyNumberFormat="1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 applyProtection="1">
      <alignment horizontal="left" vertical="center"/>
      <protection locked="0"/>
    </xf>
    <xf numFmtId="0" fontId="10" fillId="0" borderId="58" xfId="0" applyFont="1" applyBorder="1" applyAlignment="1" applyProtection="1">
      <alignment horizontal="left" vertical="center"/>
      <protection locked="0"/>
    </xf>
    <xf numFmtId="49" fontId="10" fillId="0" borderId="48" xfId="0" applyNumberFormat="1" applyFont="1" applyBorder="1" applyAlignment="1" applyProtection="1">
      <alignment horizontal="center" vertical="center"/>
      <protection locked="0"/>
    </xf>
    <xf numFmtId="49" fontId="10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59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60" xfId="0" applyFont="1" applyBorder="1" applyAlignment="1" applyProtection="1">
      <alignment horizontal="center" vertical="center"/>
      <protection locked="0"/>
    </xf>
    <xf numFmtId="0" fontId="10" fillId="0" borderId="61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62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17" xfId="0" applyNumberFormat="1" applyFont="1" applyBorder="1" applyAlignment="1" applyProtection="1">
      <alignment horizontal="center" vertical="center" shrinkToFit="1"/>
      <protection locked="0"/>
    </xf>
    <xf numFmtId="176" fontId="10" fillId="0" borderId="43" xfId="0" applyNumberFormat="1" applyFont="1" applyBorder="1" applyAlignment="1" applyProtection="1">
      <alignment horizontal="center" vertical="center"/>
      <protection locked="0"/>
    </xf>
    <xf numFmtId="176" fontId="10" fillId="0" borderId="17" xfId="0" applyNumberFormat="1" applyFont="1" applyBorder="1" applyAlignment="1" applyProtection="1">
      <alignment horizontal="center" vertical="center"/>
      <protection locked="0"/>
    </xf>
    <xf numFmtId="49" fontId="10" fillId="0" borderId="15" xfId="0" applyNumberFormat="1" applyFont="1" applyBorder="1" applyAlignment="1" applyProtection="1">
      <alignment horizontal="center" vertical="center"/>
      <protection locked="0"/>
    </xf>
    <xf numFmtId="49" fontId="10" fillId="0" borderId="41" xfId="0" applyNumberFormat="1" applyFont="1" applyBorder="1" applyAlignment="1" applyProtection="1">
      <alignment horizontal="center" vertical="center"/>
      <protection locked="0"/>
    </xf>
    <xf numFmtId="49" fontId="10" fillId="0" borderId="42" xfId="0" applyNumberFormat="1" applyFont="1" applyBorder="1" applyAlignment="1" applyProtection="1">
      <alignment horizontal="center" vertical="center"/>
      <protection locked="0"/>
    </xf>
    <xf numFmtId="0" fontId="10" fillId="0" borderId="4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56" xfId="0" applyFont="1" applyBorder="1" applyAlignment="1" applyProtection="1">
      <alignment horizontal="left" vertical="top" wrapText="1"/>
      <protection locked="0"/>
    </xf>
    <xf numFmtId="0" fontId="10" fillId="0" borderId="63" xfId="0" applyFont="1" applyBorder="1" applyAlignment="1" applyProtection="1">
      <alignment horizontal="left" vertical="top" wrapText="1"/>
      <protection locked="0"/>
    </xf>
    <xf numFmtId="0" fontId="10" fillId="0" borderId="15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64" xfId="0" applyFont="1" applyBorder="1" applyAlignment="1" applyProtection="1">
      <alignment horizontal="left" vertical="top" wrapText="1"/>
      <protection locked="0"/>
    </xf>
    <xf numFmtId="0" fontId="10" fillId="0" borderId="57" xfId="0" applyFont="1" applyBorder="1" applyAlignment="1" applyProtection="1">
      <alignment horizontal="left" vertical="top" wrapText="1"/>
      <protection locked="0"/>
    </xf>
    <xf numFmtId="0" fontId="10" fillId="0" borderId="36" xfId="0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40" xfId="0" applyFont="1" applyBorder="1" applyAlignment="1" applyProtection="1">
      <alignment horizontal="center" vertical="center"/>
      <protection/>
    </xf>
    <xf numFmtId="0" fontId="10" fillId="0" borderId="49" xfId="0" applyFont="1" applyBorder="1" applyAlignment="1" applyProtection="1">
      <alignment horizontal="center" vertical="center"/>
      <protection/>
    </xf>
    <xf numFmtId="0" fontId="10" fillId="0" borderId="41" xfId="0" applyFont="1" applyBorder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45" xfId="0" applyFont="1" applyBorder="1" applyAlignment="1" applyProtection="1">
      <alignment horizontal="center" vertical="center"/>
      <protection/>
    </xf>
    <xf numFmtId="0" fontId="10" fillId="0" borderId="65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55" xfId="0" applyFont="1" applyBorder="1" applyAlignment="1" applyProtection="1">
      <alignment horizontal="center" vertical="center" wrapText="1"/>
      <protection/>
    </xf>
    <xf numFmtId="0" fontId="10" fillId="0" borderId="56" xfId="0" applyFont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4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5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66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67" xfId="0" applyFont="1" applyBorder="1" applyAlignment="1" applyProtection="1">
      <alignment horizontal="center" vertical="center"/>
      <protection/>
    </xf>
    <xf numFmtId="0" fontId="10" fillId="0" borderId="43" xfId="0" applyFont="1" applyBorder="1" applyAlignment="1" applyProtection="1">
      <alignment horizontal="center" vertical="center" wrapText="1"/>
      <protection locked="0"/>
    </xf>
    <xf numFmtId="0" fontId="10" fillId="0" borderId="68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69" xfId="0" applyFont="1" applyBorder="1" applyAlignment="1" applyProtection="1">
      <alignment horizontal="center" vertical="center"/>
      <protection locked="0"/>
    </xf>
    <xf numFmtId="0" fontId="10" fillId="0" borderId="42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0" xfId="0" applyFont="1" applyBorder="1" applyAlignment="1">
      <alignment horizontal="center" vertical="center"/>
    </xf>
    <xf numFmtId="0" fontId="10" fillId="0" borderId="43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50" xfId="0" applyFont="1" applyBorder="1" applyAlignment="1" applyProtection="1">
      <alignment horizontal="left" vertical="top" wrapText="1"/>
      <protection locked="0"/>
    </xf>
    <xf numFmtId="0" fontId="10" fillId="0" borderId="36" xfId="0" applyFont="1" applyBorder="1" applyAlignment="1">
      <alignment horizontal="center" vertical="center"/>
    </xf>
    <xf numFmtId="0" fontId="10" fillId="0" borderId="49" xfId="0" applyFont="1" applyBorder="1" applyAlignment="1" applyProtection="1">
      <alignment horizontal="left" vertical="top" wrapText="1"/>
      <protection locked="0"/>
    </xf>
    <xf numFmtId="0" fontId="10" fillId="0" borderId="61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43" xfId="0" applyFont="1" applyBorder="1" applyAlignment="1" applyProtection="1">
      <alignment horizontal="left" vertical="center" indent="1"/>
      <protection locked="0"/>
    </xf>
    <xf numFmtId="0" fontId="10" fillId="0" borderId="17" xfId="0" applyFont="1" applyBorder="1" applyAlignment="1" applyProtection="1">
      <alignment horizontal="left" vertical="center" indent="1"/>
      <protection locked="0"/>
    </xf>
    <xf numFmtId="0" fontId="10" fillId="0" borderId="68" xfId="0" applyFont="1" applyBorder="1" applyAlignment="1" applyProtection="1">
      <alignment horizontal="left" vertical="center" indent="1"/>
      <protection locked="0"/>
    </xf>
    <xf numFmtId="49" fontId="9" fillId="0" borderId="29" xfId="0" applyNumberFormat="1" applyFont="1" applyBorder="1" applyAlignment="1" applyProtection="1">
      <alignment horizontal="left" vertical="center" shrinkToFit="1"/>
      <protection locked="0"/>
    </xf>
    <xf numFmtId="0" fontId="15" fillId="0" borderId="29" xfId="0" applyFont="1" applyBorder="1" applyAlignment="1" applyProtection="1">
      <alignment horizontal="left" vertical="center" shrinkToFit="1"/>
      <protection locked="0"/>
    </xf>
    <xf numFmtId="0" fontId="15" fillId="0" borderId="70" xfId="0" applyFont="1" applyBorder="1" applyAlignment="1" applyProtection="1">
      <alignment horizontal="left" vertical="center" shrinkToFit="1"/>
      <protection locked="0"/>
    </xf>
    <xf numFmtId="0" fontId="9" fillId="0" borderId="71" xfId="0" applyFont="1" applyBorder="1" applyAlignment="1" applyProtection="1">
      <alignment horizontal="center" vertical="center"/>
      <protection locked="0"/>
    </xf>
    <xf numFmtId="0" fontId="15" fillId="0" borderId="70" xfId="0" applyFont="1" applyBorder="1" applyAlignment="1" applyProtection="1">
      <alignment horizontal="center" vertical="center"/>
      <protection locked="0"/>
    </xf>
    <xf numFmtId="0" fontId="9" fillId="0" borderId="72" xfId="0" applyFont="1" applyBorder="1" applyAlignment="1" applyProtection="1">
      <alignment horizontal="center" vertical="center"/>
      <protection locked="0"/>
    </xf>
    <xf numFmtId="0" fontId="15" fillId="0" borderId="73" xfId="0" applyFont="1" applyBorder="1" applyAlignment="1" applyProtection="1">
      <alignment horizontal="center" vertical="center"/>
      <protection locked="0"/>
    </xf>
    <xf numFmtId="0" fontId="9" fillId="0" borderId="74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75" xfId="0" applyFont="1" applyBorder="1" applyAlignment="1" applyProtection="1">
      <alignment horizontal="center" vertical="center" shrinkToFit="1"/>
      <protection locked="0"/>
    </xf>
    <xf numFmtId="0" fontId="9" fillId="0" borderId="76" xfId="0" applyFont="1" applyBorder="1" applyAlignment="1" applyProtection="1">
      <alignment horizontal="center" vertical="center" shrinkToFit="1"/>
      <protection locked="0"/>
    </xf>
    <xf numFmtId="0" fontId="9" fillId="0" borderId="77" xfId="0" applyFont="1" applyBorder="1" applyAlignment="1" applyProtection="1">
      <alignment horizontal="center" vertical="center" shrinkToFit="1"/>
      <protection locked="0"/>
    </xf>
    <xf numFmtId="0" fontId="9" fillId="0" borderId="78" xfId="0" applyFont="1" applyBorder="1" applyAlignment="1" applyProtection="1">
      <alignment horizontal="center" vertical="center" shrinkToFit="1"/>
      <protection locked="0"/>
    </xf>
    <xf numFmtId="0" fontId="9" fillId="0" borderId="7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49" fontId="9" fillId="0" borderId="19" xfId="0" applyNumberFormat="1" applyFont="1" applyBorder="1" applyAlignment="1" applyProtection="1">
      <alignment horizontal="left" vertical="center" shrinkToFit="1"/>
      <protection locked="0"/>
    </xf>
    <xf numFmtId="0" fontId="15" fillId="0" borderId="19" xfId="0" applyFont="1" applyBorder="1" applyAlignment="1" applyProtection="1">
      <alignment horizontal="left" vertical="center" shrinkToFit="1"/>
      <protection locked="0"/>
    </xf>
    <xf numFmtId="0" fontId="15" fillId="0" borderId="80" xfId="0" applyFont="1" applyBorder="1" applyAlignment="1" applyProtection="1">
      <alignment horizontal="left" vertical="center" shrinkToFit="1"/>
      <protection locked="0"/>
    </xf>
    <xf numFmtId="176" fontId="9" fillId="0" borderId="81" xfId="0" applyNumberFormat="1" applyFont="1" applyBorder="1" applyAlignment="1" applyProtection="1">
      <alignment horizontal="center" vertical="center"/>
      <protection locked="0"/>
    </xf>
    <xf numFmtId="176" fontId="9" fillId="0" borderId="82" xfId="0" applyNumberFormat="1" applyFont="1" applyBorder="1" applyAlignment="1" applyProtection="1">
      <alignment horizontal="center" vertical="center"/>
      <protection locked="0"/>
    </xf>
    <xf numFmtId="49" fontId="9" fillId="0" borderId="26" xfId="0" applyNumberFormat="1" applyFont="1" applyBorder="1" applyAlignment="1" applyProtection="1">
      <alignment horizontal="left" vertical="center" shrinkToFit="1"/>
      <protection locked="0"/>
    </xf>
    <xf numFmtId="0" fontId="15" fillId="0" borderId="26" xfId="0" applyFont="1" applyBorder="1" applyAlignment="1" applyProtection="1">
      <alignment horizontal="left" vertical="center" shrinkToFit="1"/>
      <protection locked="0"/>
    </xf>
    <xf numFmtId="0" fontId="15" fillId="0" borderId="73" xfId="0" applyFont="1" applyBorder="1" applyAlignment="1" applyProtection="1">
      <alignment horizontal="left" vertical="center" shrinkToFit="1"/>
      <protection locked="0"/>
    </xf>
    <xf numFmtId="0" fontId="9" fillId="0" borderId="83" xfId="0" applyFont="1" applyBorder="1" applyAlignment="1">
      <alignment horizontal="center" vertical="center" textRotation="255" wrapText="1"/>
    </xf>
    <xf numFmtId="0" fontId="9" fillId="0" borderId="0" xfId="0" applyFont="1" applyBorder="1" applyAlignment="1">
      <alignment horizontal="center" vertical="center" textRotation="255" wrapText="1"/>
    </xf>
    <xf numFmtId="0" fontId="9" fillId="0" borderId="74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 applyProtection="1">
      <alignment horizontal="center" vertical="center" shrinkToFit="1"/>
      <protection locked="0"/>
    </xf>
    <xf numFmtId="0" fontId="9" fillId="0" borderId="21" xfId="0" applyFont="1" applyBorder="1" applyAlignment="1" applyProtection="1">
      <alignment horizontal="center" vertical="center" shrinkToFit="1"/>
      <protection locked="0"/>
    </xf>
    <xf numFmtId="0" fontId="9" fillId="0" borderId="86" xfId="0" applyFont="1" applyBorder="1" applyAlignment="1" applyProtection="1">
      <alignment horizontal="center" vertical="center" shrinkToFit="1"/>
      <protection locked="0"/>
    </xf>
    <xf numFmtId="0" fontId="9" fillId="0" borderId="87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88" xfId="0" applyFont="1" applyBorder="1" applyAlignment="1" applyProtection="1">
      <alignment horizontal="center" vertical="center"/>
      <protection locked="0"/>
    </xf>
    <xf numFmtId="0" fontId="9" fillId="0" borderId="77" xfId="0" applyFont="1" applyBorder="1" applyAlignment="1" applyProtection="1">
      <alignment horizontal="center" vertical="center"/>
      <protection locked="0"/>
    </xf>
    <xf numFmtId="0" fontId="9" fillId="0" borderId="8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 textRotation="255"/>
    </xf>
    <xf numFmtId="0" fontId="9" fillId="0" borderId="48" xfId="0" applyFont="1" applyBorder="1" applyAlignment="1">
      <alignment horizontal="center" vertical="center" textRotation="255"/>
    </xf>
    <xf numFmtId="0" fontId="9" fillId="0" borderId="91" xfId="0" applyFont="1" applyBorder="1" applyAlignment="1">
      <alignment horizontal="center" vertical="center" textRotation="255"/>
    </xf>
    <xf numFmtId="0" fontId="9" fillId="0" borderId="83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92" xfId="0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left" vertical="center" shrinkToFit="1"/>
      <protection locked="0"/>
    </xf>
    <xf numFmtId="0" fontId="15" fillId="0" borderId="0" xfId="0" applyFont="1" applyBorder="1" applyAlignment="1" applyProtection="1">
      <alignment horizontal="left" vertical="center" shrinkToFit="1"/>
      <protection locked="0"/>
    </xf>
    <xf numFmtId="0" fontId="15" fillId="0" borderId="75" xfId="0" applyFont="1" applyBorder="1" applyAlignment="1" applyProtection="1">
      <alignment horizontal="left" vertical="center" shrinkToFit="1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9" fillId="0" borderId="93" xfId="0" applyFont="1" applyBorder="1" applyAlignment="1" applyProtection="1">
      <alignment horizontal="center" vertical="center" wrapText="1"/>
      <protection locked="0"/>
    </xf>
    <xf numFmtId="0" fontId="9" fillId="0" borderId="94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0" fontId="9" fillId="0" borderId="80" xfId="0" applyFont="1" applyBorder="1" applyAlignment="1" applyProtection="1">
      <alignment horizontal="center" vertical="center" shrinkToFit="1"/>
      <protection locked="0"/>
    </xf>
    <xf numFmtId="0" fontId="9" fillId="0" borderId="95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9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5" fillId="0" borderId="75" xfId="0" applyFont="1" applyBorder="1" applyAlignment="1" applyProtection="1">
      <alignment horizontal="center" vertical="center"/>
      <protection locked="0"/>
    </xf>
    <xf numFmtId="0" fontId="15" fillId="0" borderId="48" xfId="0" applyFont="1" applyBorder="1" applyAlignment="1">
      <alignment horizontal="center" vertical="center" textRotation="255"/>
    </xf>
    <xf numFmtId="0" fontId="9" fillId="0" borderId="97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100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>
      <alignment horizontal="center" vertical="center" textRotation="255" wrapText="1"/>
    </xf>
    <xf numFmtId="0" fontId="16" fillId="0" borderId="0" xfId="0" applyFont="1" applyBorder="1" applyAlignment="1">
      <alignment horizontal="center" vertical="center"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center" vertical="center"/>
      <protection/>
    </xf>
    <xf numFmtId="0" fontId="9" fillId="0" borderId="42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9" fontId="9" fillId="0" borderId="43" xfId="0" applyNumberFormat="1" applyFont="1" applyBorder="1" applyAlignment="1" applyProtection="1">
      <alignment horizontal="center" vertical="center"/>
      <protection/>
    </xf>
    <xf numFmtId="49" fontId="9" fillId="0" borderId="17" xfId="0" applyNumberFormat="1" applyFont="1" applyBorder="1" applyAlignment="1" applyProtection="1">
      <alignment horizontal="center" vertical="center"/>
      <protection/>
    </xf>
    <xf numFmtId="49" fontId="9" fillId="0" borderId="16" xfId="0" applyNumberFormat="1" applyFont="1" applyBorder="1" applyAlignment="1" applyProtection="1">
      <alignment horizontal="center" vertical="center"/>
      <protection/>
    </xf>
    <xf numFmtId="178" fontId="9" fillId="0" borderId="15" xfId="0" applyNumberFormat="1" applyFont="1" applyBorder="1" applyAlignment="1" applyProtection="1">
      <alignment horizontal="center" vertical="center"/>
      <protection/>
    </xf>
    <xf numFmtId="178" fontId="9" fillId="0" borderId="41" xfId="0" applyNumberFormat="1" applyFont="1" applyBorder="1" applyAlignment="1" applyProtection="1">
      <alignment horizontal="center" vertical="center"/>
      <protection/>
    </xf>
    <xf numFmtId="178" fontId="9" fillId="0" borderId="42" xfId="0" applyNumberFormat="1" applyFont="1" applyBorder="1" applyAlignment="1" applyProtection="1">
      <alignment horizontal="center" vertical="center"/>
      <protection/>
    </xf>
    <xf numFmtId="0" fontId="9" fillId="0" borderId="19" xfId="0" applyFont="1" applyBorder="1" applyAlignment="1">
      <alignment horizontal="left" vertical="center" wrapText="1" indent="3"/>
    </xf>
    <xf numFmtId="0" fontId="9" fillId="0" borderId="45" xfId="0" applyFont="1" applyBorder="1" applyAlignment="1">
      <alignment horizontal="left" vertical="center" wrapText="1" indent="3"/>
    </xf>
    <xf numFmtId="0" fontId="9" fillId="0" borderId="4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22" xfId="0" applyFont="1" applyBorder="1" applyAlignment="1" applyProtection="1">
      <alignment horizontal="center" vertical="center"/>
      <protection locked="0"/>
    </xf>
    <xf numFmtId="49" fontId="9" fillId="0" borderId="101" xfId="0" applyNumberFormat="1" applyFont="1" applyBorder="1" applyAlignment="1" applyProtection="1">
      <alignment horizontal="left" vertical="center" shrinkToFit="1"/>
      <protection locked="0"/>
    </xf>
    <xf numFmtId="0" fontId="15" fillId="0" borderId="101" xfId="0" applyFont="1" applyBorder="1" applyAlignment="1" applyProtection="1">
      <alignment horizontal="left" vertical="center" shrinkToFit="1"/>
      <protection locked="0"/>
    </xf>
    <xf numFmtId="0" fontId="15" fillId="0" borderId="102" xfId="0" applyFont="1" applyBorder="1" applyAlignment="1" applyProtection="1">
      <alignment horizontal="left" vertical="center" shrinkToFit="1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69" xfId="0" applyFont="1" applyBorder="1" applyAlignment="1">
      <alignment horizontal="center" vertical="center"/>
    </xf>
    <xf numFmtId="0" fontId="9" fillId="0" borderId="103" xfId="0" applyFont="1" applyBorder="1" applyAlignment="1" applyProtection="1">
      <alignment horizontal="center" vertical="center"/>
      <protection locked="0"/>
    </xf>
    <xf numFmtId="0" fontId="9" fillId="0" borderId="104" xfId="0" applyFont="1" applyBorder="1" applyAlignment="1" applyProtection="1">
      <alignment horizontal="center" vertical="center"/>
      <protection locked="0"/>
    </xf>
    <xf numFmtId="0" fontId="9" fillId="0" borderId="105" xfId="0" applyFont="1" applyBorder="1" applyAlignment="1" applyProtection="1">
      <alignment horizontal="center" vertical="center" wrapText="1"/>
      <protection locked="0"/>
    </xf>
    <xf numFmtId="0" fontId="9" fillId="0" borderId="106" xfId="0" applyFont="1" applyBorder="1" applyAlignment="1" applyProtection="1">
      <alignment horizontal="center" vertical="center" wrapText="1"/>
      <protection locked="0"/>
    </xf>
    <xf numFmtId="0" fontId="9" fillId="0" borderId="107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08" xfId="0" applyFont="1" applyBorder="1" applyAlignment="1">
      <alignment horizontal="center" vertical="center"/>
    </xf>
    <xf numFmtId="0" fontId="9" fillId="0" borderId="15" xfId="0" applyFont="1" applyBorder="1" applyAlignment="1" applyProtection="1">
      <alignment horizontal="left" vertical="top" wrapText="1"/>
      <protection locked="0"/>
    </xf>
    <xf numFmtId="0" fontId="9" fillId="0" borderId="41" xfId="0" applyFont="1" applyBorder="1" applyAlignment="1" applyProtection="1">
      <alignment horizontal="left" vertical="top"/>
      <protection locked="0"/>
    </xf>
    <xf numFmtId="0" fontId="9" fillId="0" borderId="42" xfId="0" applyFont="1" applyBorder="1" applyAlignment="1" applyProtection="1">
      <alignment horizontal="left" vertical="top"/>
      <protection locked="0"/>
    </xf>
    <xf numFmtId="0" fontId="9" fillId="0" borderId="10" xfId="0" applyFont="1" applyBorder="1" applyAlignment="1">
      <alignment horizontal="left" vertical="center"/>
    </xf>
    <xf numFmtId="0" fontId="9" fillId="0" borderId="19" xfId="0" applyFont="1" applyBorder="1" applyAlignment="1">
      <alignment horizontal="left" wrapText="1"/>
    </xf>
    <xf numFmtId="0" fontId="9" fillId="0" borderId="19" xfId="0" applyFont="1" applyBorder="1" applyAlignment="1">
      <alignment horizontal="left"/>
    </xf>
    <xf numFmtId="0" fontId="9" fillId="0" borderId="41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/>
    </xf>
    <xf numFmtId="0" fontId="9" fillId="0" borderId="43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 shrinkToFit="1"/>
      <protection locked="0"/>
    </xf>
    <xf numFmtId="0" fontId="9" fillId="0" borderId="42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>
      <alignment horizontal="right" vertical="center"/>
    </xf>
    <xf numFmtId="49" fontId="9" fillId="0" borderId="109" xfId="0" applyNumberFormat="1" applyFont="1" applyBorder="1" applyAlignment="1" applyProtection="1">
      <alignment horizontal="left" vertical="top" wrapText="1"/>
      <protection locked="0"/>
    </xf>
    <xf numFmtId="49" fontId="9" fillId="0" borderId="110" xfId="0" applyNumberFormat="1" applyFont="1" applyBorder="1" applyAlignment="1" applyProtection="1">
      <alignment horizontal="left" vertical="top" wrapText="1"/>
      <protection locked="0"/>
    </xf>
    <xf numFmtId="49" fontId="9" fillId="0" borderId="111" xfId="0" applyNumberFormat="1" applyFont="1" applyBorder="1" applyAlignment="1" applyProtection="1">
      <alignment horizontal="left" vertical="top" wrapText="1"/>
      <protection locked="0"/>
    </xf>
    <xf numFmtId="49" fontId="9" fillId="0" borderId="112" xfId="0" applyNumberFormat="1" applyFont="1" applyBorder="1" applyAlignment="1" applyProtection="1">
      <alignment horizontal="left" vertical="top" wrapText="1"/>
      <protection locked="0"/>
    </xf>
    <xf numFmtId="49" fontId="9" fillId="0" borderId="113" xfId="0" applyNumberFormat="1" applyFont="1" applyBorder="1" applyAlignment="1" applyProtection="1">
      <alignment horizontal="left" vertical="top" wrapText="1"/>
      <protection locked="0"/>
    </xf>
    <xf numFmtId="49" fontId="9" fillId="0" borderId="105" xfId="0" applyNumberFormat="1" applyFont="1" applyBorder="1" applyAlignment="1" applyProtection="1">
      <alignment horizontal="left" vertical="top" wrapText="1"/>
      <protection locked="0"/>
    </xf>
    <xf numFmtId="49" fontId="9" fillId="0" borderId="72" xfId="0" applyNumberFormat="1" applyFont="1" applyBorder="1" applyAlignment="1" applyProtection="1">
      <alignment horizontal="left" vertical="top" wrapText="1"/>
      <protection locked="0"/>
    </xf>
    <xf numFmtId="49" fontId="9" fillId="0" borderId="26" xfId="0" applyNumberFormat="1" applyFont="1" applyBorder="1" applyAlignment="1" applyProtection="1">
      <alignment horizontal="left" vertical="top" wrapText="1"/>
      <protection locked="0"/>
    </xf>
    <xf numFmtId="49" fontId="9" fillId="0" borderId="114" xfId="0" applyNumberFormat="1" applyFont="1" applyBorder="1" applyAlignment="1" applyProtection="1">
      <alignment horizontal="left" vertical="top" wrapText="1"/>
      <protection locked="0"/>
    </xf>
    <xf numFmtId="49" fontId="9" fillId="0" borderId="115" xfId="0" applyNumberFormat="1" applyFont="1" applyBorder="1" applyAlignment="1" applyProtection="1">
      <alignment horizontal="left" vertical="top" wrapText="1"/>
      <protection locked="0"/>
    </xf>
    <xf numFmtId="49" fontId="9" fillId="0" borderId="104" xfId="0" applyNumberFormat="1" applyFont="1" applyBorder="1" applyAlignment="1" applyProtection="1">
      <alignment horizontal="left" vertical="top" wrapText="1"/>
      <protection locked="0"/>
    </xf>
    <xf numFmtId="49" fontId="9" fillId="0" borderId="116" xfId="0" applyNumberFormat="1" applyFont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vertical="center" textRotation="255" wrapText="1"/>
    </xf>
    <xf numFmtId="0" fontId="0" fillId="15" borderId="14" xfId="0" applyFill="1" applyBorder="1" applyAlignment="1">
      <alignment vertical="center" textRotation="255"/>
    </xf>
    <xf numFmtId="0" fontId="0" fillId="15" borderId="67" xfId="0" applyFill="1" applyBorder="1" applyAlignment="1">
      <alignment vertical="center" textRotation="255"/>
    </xf>
    <xf numFmtId="0" fontId="6" fillId="33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40" borderId="14" xfId="0" applyFont="1" applyFill="1" applyBorder="1" applyAlignment="1">
      <alignment horizontal="center" vertical="center" wrapText="1"/>
    </xf>
    <xf numFmtId="0" fontId="3" fillId="40" borderId="67" xfId="0" applyFont="1" applyFill="1" applyBorder="1" applyAlignment="1">
      <alignment horizontal="center" vertical="center" wrapText="1"/>
    </xf>
    <xf numFmtId="0" fontId="3" fillId="41" borderId="14" xfId="0" applyFont="1" applyFill="1" applyBorder="1" applyAlignment="1">
      <alignment horizontal="center" vertical="center" wrapText="1"/>
    </xf>
    <xf numFmtId="0" fontId="3" fillId="41" borderId="67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5" fillId="16" borderId="19" xfId="0" applyFont="1" applyFill="1" applyBorder="1" applyAlignment="1">
      <alignment horizontal="center" vertical="center"/>
    </xf>
    <xf numFmtId="0" fontId="0" fillId="16" borderId="19" xfId="0" applyFill="1" applyBorder="1" applyAlignment="1">
      <alignment horizontal="center" vertical="center"/>
    </xf>
    <xf numFmtId="0" fontId="5" fillId="16" borderId="43" xfId="0" applyFont="1" applyFill="1" applyBorder="1" applyAlignment="1">
      <alignment horizontal="center" vertical="center"/>
    </xf>
    <xf numFmtId="0" fontId="5" fillId="16" borderId="17" xfId="0" applyFont="1" applyFill="1" applyBorder="1" applyAlignment="1">
      <alignment horizontal="center" vertical="center"/>
    </xf>
    <xf numFmtId="0" fontId="0" fillId="16" borderId="17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4" fillId="16" borderId="12" xfId="0" applyFont="1" applyFill="1" applyBorder="1" applyAlignment="1">
      <alignment horizontal="center" vertical="center"/>
    </xf>
    <xf numFmtId="0" fontId="4" fillId="16" borderId="43" xfId="0" applyFont="1" applyFill="1" applyBorder="1" applyAlignment="1">
      <alignment horizontal="center" vertical="center"/>
    </xf>
    <xf numFmtId="0" fontId="3" fillId="16" borderId="11" xfId="0" applyFont="1" applyFill="1" applyBorder="1" applyAlignment="1">
      <alignment horizontal="center" vertical="center"/>
    </xf>
    <xf numFmtId="0" fontId="3" fillId="16" borderId="67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3" fillId="39" borderId="15" xfId="0" applyFont="1" applyFill="1" applyBorder="1" applyAlignment="1">
      <alignment horizontal="center" vertical="center" wrapText="1"/>
    </xf>
    <xf numFmtId="0" fontId="0" fillId="15" borderId="41" xfId="0" applyFill="1" applyBorder="1" applyAlignment="1">
      <alignment horizontal="center" vertical="center" wrapText="1"/>
    </xf>
    <xf numFmtId="0" fontId="0" fillId="15" borderId="42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0" fillId="10" borderId="41" xfId="0" applyFill="1" applyBorder="1" applyAlignment="1">
      <alignment horizontal="center" vertical="center"/>
    </xf>
    <xf numFmtId="0" fontId="0" fillId="10" borderId="42" xfId="0" applyFill="1" applyBorder="1" applyAlignment="1">
      <alignment horizontal="center" vertical="center"/>
    </xf>
    <xf numFmtId="0" fontId="3" fillId="39" borderId="15" xfId="0" applyFont="1" applyFill="1" applyBorder="1" applyAlignment="1">
      <alignment horizontal="center" vertical="center"/>
    </xf>
    <xf numFmtId="0" fontId="4" fillId="15" borderId="41" xfId="0" applyFont="1" applyFill="1" applyBorder="1" applyAlignment="1">
      <alignment horizontal="center" vertical="center"/>
    </xf>
    <xf numFmtId="0" fontId="4" fillId="15" borderId="42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left" vertical="center" wrapText="1"/>
    </xf>
    <xf numFmtId="0" fontId="0" fillId="15" borderId="14" xfId="0" applyFill="1" applyBorder="1" applyAlignment="1">
      <alignment vertical="center"/>
    </xf>
    <xf numFmtId="0" fontId="0" fillId="15" borderId="67" xfId="0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yukei-svr\&#30041;&#23398;&#29983;&#20107;&#26989;&#35336;&#30011;&#35506;\&#24179;&#25104;&#65298;&#65298;&#24180;&#24230;\&#22269;&#36027;&#26053;&#36027;\&#36890;&#30693;\&#24112;&#22269;&#26053;&#36027;\&#24112;&#22269;&#26053;&#36027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</sheetNames>
    <sheetDataSet>
      <sheetData sheetId="7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F62"/>
  <sheetViews>
    <sheetView tabSelected="1" view="pageBreakPreview" zoomScaleSheetLayoutView="100" zoomScalePageLayoutView="0" workbookViewId="0" topLeftCell="A1">
      <selection activeCell="A1" sqref="A1:Z1"/>
    </sheetView>
  </sheetViews>
  <sheetFormatPr defaultColWidth="9.00390625" defaultRowHeight="13.5"/>
  <cols>
    <col min="1" max="8" width="3.75390625" style="61" customWidth="1"/>
    <col min="9" max="9" width="1.25" style="61" customWidth="1"/>
    <col min="10" max="18" width="3.75390625" style="61" customWidth="1"/>
    <col min="19" max="19" width="1.25" style="61" customWidth="1"/>
    <col min="20" max="32" width="3.75390625" style="61" customWidth="1"/>
    <col min="33" max="16384" width="9.00390625" style="61" customWidth="1"/>
  </cols>
  <sheetData>
    <row r="1" spans="1:32" ht="26.25" customHeight="1">
      <c r="A1" s="221" t="s">
        <v>110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64"/>
      <c r="AB1" s="64"/>
      <c r="AC1" s="64"/>
      <c r="AD1" s="64"/>
      <c r="AE1" s="64"/>
      <c r="AF1" s="64"/>
    </row>
    <row r="2" spans="1:32" ht="13.5" thickBo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</row>
    <row r="3" spans="1:32" ht="52.5" customHeight="1" thickBot="1">
      <c r="A3" s="195" t="s">
        <v>412</v>
      </c>
      <c r="B3" s="196"/>
      <c r="C3" s="197"/>
      <c r="D3" s="213"/>
      <c r="E3" s="214"/>
      <c r="F3" s="214"/>
      <c r="G3" s="214"/>
      <c r="H3" s="214"/>
      <c r="I3" s="214"/>
      <c r="J3" s="214"/>
      <c r="K3" s="214"/>
      <c r="L3" s="212" t="s">
        <v>0</v>
      </c>
      <c r="M3" s="172"/>
      <c r="N3" s="172"/>
      <c r="O3" s="171"/>
      <c r="P3" s="172"/>
      <c r="Q3" s="172"/>
      <c r="R3" s="172"/>
      <c r="S3" s="172"/>
      <c r="T3" s="172"/>
      <c r="U3" s="172"/>
      <c r="V3" s="173"/>
      <c r="W3" s="174" t="s">
        <v>413</v>
      </c>
      <c r="X3" s="175"/>
      <c r="Y3" s="175"/>
      <c r="Z3" s="176"/>
      <c r="AA3" s="64"/>
      <c r="AB3" s="64"/>
      <c r="AC3" s="64"/>
      <c r="AD3" s="64"/>
      <c r="AE3" s="64"/>
      <c r="AF3" s="64"/>
    </row>
    <row r="4" spans="1:32" ht="52.5" customHeight="1" thickBot="1">
      <c r="A4" s="198" t="s">
        <v>1</v>
      </c>
      <c r="B4" s="199"/>
      <c r="C4" s="200"/>
      <c r="D4" s="183"/>
      <c r="E4" s="184"/>
      <c r="F4" s="184"/>
      <c r="G4" s="184"/>
      <c r="H4" s="184"/>
      <c r="I4" s="184"/>
      <c r="J4" s="184"/>
      <c r="K4" s="185"/>
      <c r="L4" s="222" t="s">
        <v>2</v>
      </c>
      <c r="M4" s="223"/>
      <c r="N4" s="224"/>
      <c r="O4" s="181" t="s">
        <v>189</v>
      </c>
      <c r="P4" s="182"/>
      <c r="Q4" s="65" t="s">
        <v>3</v>
      </c>
      <c r="R4" s="180" t="s">
        <v>189</v>
      </c>
      <c r="S4" s="180"/>
      <c r="T4" s="65" t="s">
        <v>4</v>
      </c>
      <c r="U4" s="105" t="s">
        <v>189</v>
      </c>
      <c r="V4" s="65" t="s">
        <v>5</v>
      </c>
      <c r="W4" s="177"/>
      <c r="X4" s="178"/>
      <c r="Y4" s="178"/>
      <c r="Z4" s="179"/>
      <c r="AA4" s="64"/>
      <c r="AB4" s="64"/>
      <c r="AC4" s="64"/>
      <c r="AD4" s="64"/>
      <c r="AE4" s="64"/>
      <c r="AF4" s="64"/>
    </row>
    <row r="5" spans="1:32" ht="36.75" customHeight="1">
      <c r="A5" s="201" t="s">
        <v>6</v>
      </c>
      <c r="B5" s="202"/>
      <c r="C5" s="203"/>
      <c r="D5" s="209" t="s">
        <v>425</v>
      </c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20"/>
      <c r="W5" s="215" t="s">
        <v>64</v>
      </c>
      <c r="X5" s="215"/>
      <c r="Y5" s="216" t="s">
        <v>425</v>
      </c>
      <c r="Z5" s="217"/>
      <c r="AA5" s="64"/>
      <c r="AB5" s="64"/>
      <c r="AC5" s="64"/>
      <c r="AD5" s="64"/>
      <c r="AE5" s="64"/>
      <c r="AF5" s="104"/>
    </row>
    <row r="6" spans="1:32" ht="36.75" customHeight="1">
      <c r="A6" s="204"/>
      <c r="B6" s="205"/>
      <c r="C6" s="206"/>
      <c r="D6" s="209" t="s">
        <v>284</v>
      </c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1"/>
      <c r="AA6" s="64"/>
      <c r="AB6" s="64"/>
      <c r="AC6" s="64"/>
      <c r="AD6" s="64"/>
      <c r="AE6" s="64"/>
      <c r="AF6" s="64"/>
    </row>
    <row r="7" spans="1:32" ht="21" customHeight="1">
      <c r="A7" s="201" t="s">
        <v>188</v>
      </c>
      <c r="B7" s="202"/>
      <c r="C7" s="203"/>
      <c r="D7" s="66" t="s">
        <v>186</v>
      </c>
      <c r="E7" s="184"/>
      <c r="F7" s="184"/>
      <c r="G7" s="184"/>
      <c r="H7" s="67" t="s">
        <v>187</v>
      </c>
      <c r="I7" s="67"/>
      <c r="J7" s="184"/>
      <c r="K7" s="184"/>
      <c r="L7" s="184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9"/>
      <c r="AA7" s="64"/>
      <c r="AB7" s="64"/>
      <c r="AC7" s="64"/>
      <c r="AD7" s="64"/>
      <c r="AE7" s="64"/>
      <c r="AF7" s="64"/>
    </row>
    <row r="8" spans="1:32" ht="49.5" customHeight="1">
      <c r="A8" s="204"/>
      <c r="B8" s="205"/>
      <c r="C8" s="206"/>
      <c r="D8" s="230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2"/>
      <c r="AA8" s="64"/>
      <c r="AB8" s="64"/>
      <c r="AC8" s="64"/>
      <c r="AD8" s="64"/>
      <c r="AE8" s="64"/>
      <c r="AF8" s="64"/>
    </row>
    <row r="9" spans="1:32" ht="37.5" customHeight="1">
      <c r="A9" s="198" t="s">
        <v>103</v>
      </c>
      <c r="B9" s="199"/>
      <c r="C9" s="200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191" t="s">
        <v>104</v>
      </c>
      <c r="O9" s="187"/>
      <c r="P9" s="188"/>
      <c r="Q9" s="218"/>
      <c r="R9" s="218"/>
      <c r="S9" s="218"/>
      <c r="T9" s="218"/>
      <c r="U9" s="218"/>
      <c r="V9" s="218"/>
      <c r="W9" s="218"/>
      <c r="X9" s="218"/>
      <c r="Y9" s="218"/>
      <c r="Z9" s="219"/>
      <c r="AA9" s="64"/>
      <c r="AB9" s="64"/>
      <c r="AC9" s="64"/>
      <c r="AD9" s="64"/>
      <c r="AE9" s="64"/>
      <c r="AF9" s="64"/>
    </row>
    <row r="10" spans="1:32" ht="72.75" customHeight="1" thickBot="1">
      <c r="A10" s="207" t="s">
        <v>307</v>
      </c>
      <c r="B10" s="208"/>
      <c r="C10" s="208"/>
      <c r="D10" s="193" t="s">
        <v>427</v>
      </c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 t="s">
        <v>426</v>
      </c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94"/>
      <c r="AA10" s="64"/>
      <c r="AB10" s="64"/>
      <c r="AC10" s="64"/>
      <c r="AD10" s="64"/>
      <c r="AE10" s="64"/>
      <c r="AF10" s="64"/>
    </row>
    <row r="11" spans="1:32" ht="15" customHeight="1" thickBo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1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64"/>
      <c r="AB11" s="64"/>
      <c r="AC11" s="64"/>
      <c r="AD11" s="64"/>
      <c r="AE11" s="64"/>
      <c r="AF11" s="64"/>
    </row>
    <row r="12" spans="1:32" ht="29.25" customHeight="1">
      <c r="A12" s="228" t="s">
        <v>305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3" t="s">
        <v>316</v>
      </c>
      <c r="AA12" s="64"/>
      <c r="AB12" s="64"/>
      <c r="AC12" s="64"/>
      <c r="AD12" s="64"/>
      <c r="AE12" s="64"/>
      <c r="AF12" s="64"/>
    </row>
    <row r="13" spans="1:32" ht="25.5" customHeight="1">
      <c r="A13" s="106" t="s">
        <v>7</v>
      </c>
      <c r="B13" s="64" t="s">
        <v>8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74"/>
      <c r="AA13" s="64"/>
      <c r="AB13" s="64"/>
      <c r="AC13" s="64"/>
      <c r="AD13" s="64"/>
      <c r="AE13" s="64"/>
      <c r="AF13" s="64"/>
    </row>
    <row r="14" spans="1:32" ht="28.5" customHeight="1">
      <c r="A14" s="106"/>
      <c r="B14" s="62" t="s">
        <v>9</v>
      </c>
      <c r="C14" s="62"/>
      <c r="D14" s="133"/>
      <c r="E14" s="133"/>
      <c r="F14" s="133"/>
      <c r="G14" s="133"/>
      <c r="H14" s="133"/>
      <c r="I14" s="133"/>
      <c r="J14" s="133"/>
      <c r="K14" s="133"/>
      <c r="L14" s="75"/>
      <c r="M14" s="62" t="s">
        <v>208</v>
      </c>
      <c r="N14" s="62"/>
      <c r="O14" s="133"/>
      <c r="P14" s="133"/>
      <c r="Q14" s="133"/>
      <c r="R14" s="133"/>
      <c r="T14" s="62" t="s">
        <v>10</v>
      </c>
      <c r="U14" s="76"/>
      <c r="V14" s="112"/>
      <c r="W14" s="112"/>
      <c r="X14" s="112"/>
      <c r="Y14" s="112"/>
      <c r="Z14" s="77"/>
      <c r="AA14" s="64"/>
      <c r="AB14" s="64"/>
      <c r="AC14" s="64"/>
      <c r="AD14" s="64"/>
      <c r="AE14" s="64"/>
      <c r="AF14" s="64"/>
    </row>
    <row r="15" spans="1:32" ht="25.5" customHeight="1">
      <c r="A15" s="106" t="s">
        <v>7</v>
      </c>
      <c r="B15" s="64" t="s">
        <v>306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80"/>
      <c r="V15" s="107"/>
      <c r="W15" s="107"/>
      <c r="X15" s="107"/>
      <c r="Y15" s="107"/>
      <c r="Z15" s="74"/>
      <c r="AA15" s="64"/>
      <c r="AB15" s="64"/>
      <c r="AC15" s="64"/>
      <c r="AD15" s="64"/>
      <c r="AE15" s="64"/>
      <c r="AF15" s="64"/>
    </row>
    <row r="16" spans="1:32" ht="28.5" customHeight="1">
      <c r="A16" s="106"/>
      <c r="B16" s="62" t="s">
        <v>9</v>
      </c>
      <c r="C16" s="62"/>
      <c r="D16" s="133"/>
      <c r="E16" s="133"/>
      <c r="F16" s="133"/>
      <c r="G16" s="133"/>
      <c r="H16" s="133"/>
      <c r="I16" s="133"/>
      <c r="J16" s="133"/>
      <c r="K16" s="133"/>
      <c r="L16" s="75"/>
      <c r="M16" s="62" t="s">
        <v>208</v>
      </c>
      <c r="N16" s="62"/>
      <c r="O16" s="133"/>
      <c r="P16" s="133"/>
      <c r="Q16" s="133"/>
      <c r="R16" s="133"/>
      <c r="T16" s="62" t="s">
        <v>10</v>
      </c>
      <c r="U16" s="76"/>
      <c r="V16" s="112"/>
      <c r="W16" s="112"/>
      <c r="X16" s="112"/>
      <c r="Y16" s="112"/>
      <c r="Z16" s="77"/>
      <c r="AA16" s="64"/>
      <c r="AB16" s="64"/>
      <c r="AC16" s="64"/>
      <c r="AD16" s="64"/>
      <c r="AE16" s="64"/>
      <c r="AF16" s="64"/>
    </row>
    <row r="17" spans="1:32" ht="25.5" customHeight="1">
      <c r="A17" s="106" t="s">
        <v>7</v>
      </c>
      <c r="B17" s="64" t="s">
        <v>209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80"/>
      <c r="V17" s="107"/>
      <c r="W17" s="107"/>
      <c r="X17" s="107"/>
      <c r="Y17" s="107"/>
      <c r="Z17" s="74"/>
      <c r="AA17" s="64"/>
      <c r="AB17" s="64"/>
      <c r="AC17" s="64"/>
      <c r="AD17" s="64"/>
      <c r="AE17" s="64"/>
      <c r="AF17" s="64"/>
    </row>
    <row r="18" spans="1:32" ht="25.5" customHeight="1">
      <c r="A18" s="106"/>
      <c r="B18" s="62" t="s">
        <v>9</v>
      </c>
      <c r="C18" s="62"/>
      <c r="D18" s="133"/>
      <c r="E18" s="133"/>
      <c r="F18" s="133"/>
      <c r="G18" s="133"/>
      <c r="H18" s="133"/>
      <c r="I18" s="133"/>
      <c r="J18" s="133"/>
      <c r="K18" s="133"/>
      <c r="L18" s="75"/>
      <c r="M18" s="62" t="s">
        <v>208</v>
      </c>
      <c r="N18" s="62"/>
      <c r="O18" s="133"/>
      <c r="P18" s="133"/>
      <c r="Q18" s="133"/>
      <c r="R18" s="133"/>
      <c r="T18" s="62" t="s">
        <v>10</v>
      </c>
      <c r="U18" s="76"/>
      <c r="V18" s="112"/>
      <c r="W18" s="112"/>
      <c r="X18" s="112"/>
      <c r="Y18" s="112"/>
      <c r="Z18" s="77"/>
      <c r="AA18" s="64"/>
      <c r="AB18" s="64"/>
      <c r="AC18" s="64"/>
      <c r="AD18" s="64"/>
      <c r="AE18" s="64"/>
      <c r="AF18" s="64"/>
    </row>
    <row r="19" spans="1:32" ht="25.5" customHeight="1">
      <c r="A19" s="106" t="s">
        <v>7</v>
      </c>
      <c r="B19" s="64" t="s">
        <v>417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80"/>
      <c r="V19" s="107"/>
      <c r="W19" s="107"/>
      <c r="X19" s="107"/>
      <c r="Y19" s="107"/>
      <c r="Z19" s="74"/>
      <c r="AA19" s="64"/>
      <c r="AB19" s="64"/>
      <c r="AC19" s="64"/>
      <c r="AD19" s="64"/>
      <c r="AE19" s="64"/>
      <c r="AF19" s="64"/>
    </row>
    <row r="20" spans="1:32" ht="28.5" customHeight="1">
      <c r="A20" s="106"/>
      <c r="B20" s="62" t="s">
        <v>9</v>
      </c>
      <c r="C20" s="62"/>
      <c r="D20" s="133"/>
      <c r="E20" s="133"/>
      <c r="F20" s="133"/>
      <c r="G20" s="133"/>
      <c r="H20" s="133"/>
      <c r="I20" s="133"/>
      <c r="J20" s="133"/>
      <c r="K20" s="133"/>
      <c r="L20" s="75"/>
      <c r="M20" s="62" t="s">
        <v>208</v>
      </c>
      <c r="N20" s="62"/>
      <c r="O20" s="133"/>
      <c r="P20" s="133"/>
      <c r="Q20" s="133"/>
      <c r="R20" s="133"/>
      <c r="T20" s="62" t="s">
        <v>10</v>
      </c>
      <c r="U20" s="76"/>
      <c r="V20" s="112"/>
      <c r="W20" s="112"/>
      <c r="X20" s="112"/>
      <c r="Y20" s="112"/>
      <c r="Z20" s="77"/>
      <c r="AA20" s="64"/>
      <c r="AB20" s="64"/>
      <c r="AC20" s="64"/>
      <c r="AD20" s="64"/>
      <c r="AE20" s="64"/>
      <c r="AF20" s="64"/>
    </row>
    <row r="21" spans="1:32" ht="28.5" customHeight="1">
      <c r="A21" s="106" t="s">
        <v>7</v>
      </c>
      <c r="B21" s="64" t="s">
        <v>418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80"/>
      <c r="V21" s="107"/>
      <c r="W21" s="107"/>
      <c r="X21" s="107"/>
      <c r="Y21" s="107"/>
      <c r="Z21" s="74"/>
      <c r="AA21" s="64"/>
      <c r="AB21" s="64"/>
      <c r="AC21" s="64"/>
      <c r="AD21" s="64"/>
      <c r="AE21" s="64"/>
      <c r="AF21" s="64"/>
    </row>
    <row r="22" spans="1:32" ht="28.5" customHeight="1">
      <c r="A22" s="106"/>
      <c r="B22" s="62" t="s">
        <v>9</v>
      </c>
      <c r="C22" s="62"/>
      <c r="D22" s="133"/>
      <c r="E22" s="133"/>
      <c r="F22" s="133"/>
      <c r="G22" s="133"/>
      <c r="H22" s="133"/>
      <c r="I22" s="133"/>
      <c r="J22" s="133"/>
      <c r="K22" s="133"/>
      <c r="L22" s="75"/>
      <c r="M22" s="62" t="s">
        <v>208</v>
      </c>
      <c r="N22" s="62"/>
      <c r="O22" s="133"/>
      <c r="P22" s="133"/>
      <c r="Q22" s="133"/>
      <c r="R22" s="133"/>
      <c r="T22" s="62" t="s">
        <v>10</v>
      </c>
      <c r="U22" s="76"/>
      <c r="V22" s="112"/>
      <c r="W22" s="112"/>
      <c r="X22" s="112"/>
      <c r="Y22" s="112"/>
      <c r="Z22" s="74"/>
      <c r="AA22" s="64"/>
      <c r="AB22" s="64"/>
      <c r="AC22" s="64"/>
      <c r="AD22" s="64"/>
      <c r="AE22" s="64"/>
      <c r="AF22" s="64"/>
    </row>
    <row r="23" spans="1:32" ht="28.5" customHeight="1">
      <c r="A23" s="106"/>
      <c r="B23" s="62" t="s">
        <v>9</v>
      </c>
      <c r="C23" s="62"/>
      <c r="D23" s="133"/>
      <c r="E23" s="133"/>
      <c r="F23" s="133"/>
      <c r="G23" s="133"/>
      <c r="H23" s="133"/>
      <c r="I23" s="133"/>
      <c r="J23" s="133"/>
      <c r="K23" s="133"/>
      <c r="L23" s="75"/>
      <c r="M23" s="62" t="s">
        <v>208</v>
      </c>
      <c r="N23" s="62"/>
      <c r="O23" s="133"/>
      <c r="P23" s="133"/>
      <c r="Q23" s="133"/>
      <c r="R23" s="133"/>
      <c r="T23" s="62" t="s">
        <v>10</v>
      </c>
      <c r="U23" s="76"/>
      <c r="V23" s="112"/>
      <c r="W23" s="112"/>
      <c r="X23" s="112"/>
      <c r="Y23" s="112"/>
      <c r="Z23" s="74"/>
      <c r="AA23" s="64"/>
      <c r="AB23" s="64"/>
      <c r="AC23" s="64"/>
      <c r="AD23" s="64"/>
      <c r="AE23" s="64"/>
      <c r="AF23" s="64"/>
    </row>
    <row r="24" spans="1:32" ht="28.5" customHeight="1">
      <c r="A24" s="106"/>
      <c r="B24" s="62" t="s">
        <v>9</v>
      </c>
      <c r="C24" s="62"/>
      <c r="D24" s="133"/>
      <c r="E24" s="133"/>
      <c r="F24" s="133"/>
      <c r="G24" s="133"/>
      <c r="H24" s="133"/>
      <c r="I24" s="133"/>
      <c r="J24" s="133"/>
      <c r="K24" s="133"/>
      <c r="L24" s="75"/>
      <c r="M24" s="62" t="s">
        <v>208</v>
      </c>
      <c r="N24" s="62"/>
      <c r="O24" s="133"/>
      <c r="P24" s="133"/>
      <c r="Q24" s="133"/>
      <c r="R24" s="133"/>
      <c r="T24" s="62" t="s">
        <v>10</v>
      </c>
      <c r="U24" s="76"/>
      <c r="V24" s="112"/>
      <c r="W24" s="112"/>
      <c r="X24" s="112"/>
      <c r="Y24" s="112"/>
      <c r="Z24" s="77"/>
      <c r="AA24" s="64"/>
      <c r="AB24" s="64"/>
      <c r="AC24" s="64"/>
      <c r="AD24" s="64"/>
      <c r="AE24" s="64"/>
      <c r="AF24" s="64"/>
    </row>
    <row r="25" spans="1:32" ht="23.25" customHeight="1" thickBot="1">
      <c r="A25" s="106" t="s">
        <v>7</v>
      </c>
      <c r="B25" s="64" t="s">
        <v>11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74"/>
      <c r="AA25" s="64"/>
      <c r="AB25" s="64"/>
      <c r="AC25" s="64"/>
      <c r="AD25" s="64"/>
      <c r="AE25" s="64"/>
      <c r="AF25" s="64"/>
    </row>
    <row r="26" spans="1:32" ht="14.25" customHeight="1">
      <c r="A26" s="78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64"/>
      <c r="AB26" s="64"/>
      <c r="AC26" s="64"/>
      <c r="AD26" s="64"/>
      <c r="AE26" s="64"/>
      <c r="AF26" s="64"/>
    </row>
    <row r="27" spans="1:32" ht="28.5" customHeight="1" thickBot="1">
      <c r="A27" s="119" t="s">
        <v>299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64"/>
      <c r="AB27" s="64"/>
      <c r="AC27" s="64"/>
      <c r="AD27" s="64"/>
      <c r="AE27" s="64"/>
      <c r="AF27" s="64"/>
    </row>
    <row r="28" spans="1:32" ht="23.25" customHeight="1">
      <c r="A28" s="226" t="s">
        <v>12</v>
      </c>
      <c r="B28" s="117"/>
      <c r="C28" s="117"/>
      <c r="D28" s="117"/>
      <c r="E28" s="117"/>
      <c r="F28" s="117"/>
      <c r="G28" s="117"/>
      <c r="H28" s="117"/>
      <c r="I28" s="118"/>
      <c r="J28" s="116" t="s">
        <v>13</v>
      </c>
      <c r="K28" s="117"/>
      <c r="L28" s="117"/>
      <c r="M28" s="117"/>
      <c r="N28" s="117"/>
      <c r="O28" s="117"/>
      <c r="P28" s="117"/>
      <c r="Q28" s="118"/>
      <c r="R28" s="116" t="s">
        <v>14</v>
      </c>
      <c r="S28" s="117"/>
      <c r="T28" s="117"/>
      <c r="U28" s="117"/>
      <c r="V28" s="117"/>
      <c r="W28" s="117"/>
      <c r="X28" s="117"/>
      <c r="Y28" s="117"/>
      <c r="Z28" s="124"/>
      <c r="AA28" s="64"/>
      <c r="AB28" s="64"/>
      <c r="AC28" s="64"/>
      <c r="AD28" s="64"/>
      <c r="AE28" s="64"/>
      <c r="AF28" s="64"/>
    </row>
    <row r="29" spans="1:32" ht="106.5" customHeight="1">
      <c r="A29" s="227"/>
      <c r="B29" s="122"/>
      <c r="C29" s="122"/>
      <c r="D29" s="122"/>
      <c r="E29" s="122"/>
      <c r="F29" s="122"/>
      <c r="G29" s="122"/>
      <c r="H29" s="122"/>
      <c r="I29" s="123"/>
      <c r="J29" s="121"/>
      <c r="K29" s="122"/>
      <c r="L29" s="122"/>
      <c r="M29" s="122"/>
      <c r="N29" s="122"/>
      <c r="O29" s="122"/>
      <c r="P29" s="122"/>
      <c r="Q29" s="123"/>
      <c r="R29" s="121"/>
      <c r="S29" s="122"/>
      <c r="T29" s="122"/>
      <c r="U29" s="122"/>
      <c r="V29" s="122"/>
      <c r="W29" s="122"/>
      <c r="X29" s="122"/>
      <c r="Y29" s="122"/>
      <c r="Z29" s="225"/>
      <c r="AA29" s="64"/>
      <c r="AB29" s="64"/>
      <c r="AC29" s="64"/>
      <c r="AD29" s="64"/>
      <c r="AE29" s="64"/>
      <c r="AF29" s="64"/>
    </row>
    <row r="30" spans="1:32" ht="23.25" customHeight="1">
      <c r="A30" s="186" t="s">
        <v>210</v>
      </c>
      <c r="B30" s="187"/>
      <c r="C30" s="187"/>
      <c r="D30" s="187"/>
      <c r="E30" s="187"/>
      <c r="F30" s="187"/>
      <c r="G30" s="187"/>
      <c r="H30" s="187"/>
      <c r="I30" s="188"/>
      <c r="J30" s="125" t="s">
        <v>211</v>
      </c>
      <c r="K30" s="126"/>
      <c r="L30" s="126"/>
      <c r="M30" s="126"/>
      <c r="N30" s="126"/>
      <c r="O30" s="126"/>
      <c r="P30" s="126"/>
      <c r="Q30" s="127"/>
      <c r="R30" s="191" t="s">
        <v>212</v>
      </c>
      <c r="S30" s="187"/>
      <c r="T30" s="187"/>
      <c r="U30" s="187"/>
      <c r="V30" s="187"/>
      <c r="W30" s="187"/>
      <c r="X30" s="187"/>
      <c r="Y30" s="187"/>
      <c r="Z30" s="192"/>
      <c r="AA30" s="64"/>
      <c r="AB30" s="64"/>
      <c r="AC30" s="64"/>
      <c r="AD30" s="64"/>
      <c r="AE30" s="64"/>
      <c r="AF30" s="64"/>
    </row>
    <row r="31" spans="1:32" ht="106.5" customHeight="1" thickBot="1">
      <c r="A31" s="162"/>
      <c r="B31" s="189"/>
      <c r="C31" s="189"/>
      <c r="D31" s="189"/>
      <c r="E31" s="189"/>
      <c r="F31" s="189"/>
      <c r="G31" s="189"/>
      <c r="H31" s="189"/>
      <c r="I31" s="190"/>
      <c r="J31" s="121"/>
      <c r="K31" s="122"/>
      <c r="L31" s="122"/>
      <c r="M31" s="122"/>
      <c r="N31" s="122"/>
      <c r="O31" s="122"/>
      <c r="P31" s="122"/>
      <c r="Q31" s="123"/>
      <c r="R31" s="193"/>
      <c r="S31" s="189"/>
      <c r="T31" s="189"/>
      <c r="U31" s="189"/>
      <c r="V31" s="189"/>
      <c r="W31" s="189"/>
      <c r="X31" s="189"/>
      <c r="Y31" s="189"/>
      <c r="Z31" s="194"/>
      <c r="AA31" s="64"/>
      <c r="AB31" s="64"/>
      <c r="AC31" s="64"/>
      <c r="AD31" s="64"/>
      <c r="AE31" s="64"/>
      <c r="AF31" s="64"/>
    </row>
    <row r="32" spans="1:32" ht="23.25" customHeight="1">
      <c r="A32" s="113" t="s">
        <v>419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5"/>
      <c r="AA32" s="64"/>
      <c r="AB32" s="64"/>
      <c r="AC32" s="64"/>
      <c r="AD32" s="64"/>
      <c r="AE32" s="64"/>
      <c r="AF32" s="64"/>
    </row>
    <row r="33" spans="1:32" ht="18.75" customHeight="1">
      <c r="A33" s="128" t="s">
        <v>107</v>
      </c>
      <c r="B33" s="129"/>
      <c r="C33" s="129"/>
      <c r="D33" s="130"/>
      <c r="E33" s="131" t="s">
        <v>105</v>
      </c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32"/>
      <c r="AA33" s="64"/>
      <c r="AB33" s="64"/>
      <c r="AC33" s="64"/>
      <c r="AD33" s="64"/>
      <c r="AE33" s="64"/>
      <c r="AF33" s="64"/>
    </row>
    <row r="34" spans="1:32" ht="18.75" customHeight="1">
      <c r="A34" s="134"/>
      <c r="B34" s="135"/>
      <c r="C34" s="135"/>
      <c r="D34" s="135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7"/>
      <c r="AA34" s="64"/>
      <c r="AB34" s="64"/>
      <c r="AC34" s="64"/>
      <c r="AD34" s="64"/>
      <c r="AE34" s="64"/>
      <c r="AF34" s="64"/>
    </row>
    <row r="35" spans="1:32" ht="18.75" customHeight="1">
      <c r="A35" s="134"/>
      <c r="B35" s="135"/>
      <c r="C35" s="135"/>
      <c r="D35" s="135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7"/>
      <c r="AA35" s="64"/>
      <c r="AB35" s="64"/>
      <c r="AC35" s="64"/>
      <c r="AD35" s="64"/>
      <c r="AE35" s="64"/>
      <c r="AF35" s="64"/>
    </row>
    <row r="36" spans="1:32" ht="18.75" customHeight="1">
      <c r="A36" s="134"/>
      <c r="B36" s="135"/>
      <c r="C36" s="135"/>
      <c r="D36" s="135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7"/>
      <c r="AA36" s="64"/>
      <c r="AB36" s="64"/>
      <c r="AC36" s="64"/>
      <c r="AD36" s="64"/>
      <c r="AE36" s="64"/>
      <c r="AF36" s="64"/>
    </row>
    <row r="37" spans="1:32" ht="18.75" customHeight="1">
      <c r="A37" s="134"/>
      <c r="B37" s="135"/>
      <c r="C37" s="135"/>
      <c r="D37" s="135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7"/>
      <c r="AA37" s="64"/>
      <c r="AB37" s="64"/>
      <c r="AC37" s="64"/>
      <c r="AD37" s="64"/>
      <c r="AE37" s="64"/>
      <c r="AF37" s="64"/>
    </row>
    <row r="38" spans="1:32" ht="18.75" customHeight="1">
      <c r="A38" s="134"/>
      <c r="B38" s="135"/>
      <c r="C38" s="135"/>
      <c r="D38" s="135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7"/>
      <c r="AA38" s="64"/>
      <c r="AB38" s="64"/>
      <c r="AC38" s="64"/>
      <c r="AD38" s="64"/>
      <c r="AE38" s="64"/>
      <c r="AF38" s="64"/>
    </row>
    <row r="39" spans="1:32" ht="18.75" customHeight="1">
      <c r="A39" s="134"/>
      <c r="B39" s="135"/>
      <c r="C39" s="135"/>
      <c r="D39" s="135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7"/>
      <c r="AA39" s="64"/>
      <c r="AB39" s="64"/>
      <c r="AC39" s="64"/>
      <c r="AD39" s="64"/>
      <c r="AE39" s="64"/>
      <c r="AF39" s="64"/>
    </row>
    <row r="40" spans="1:32" ht="18.75" customHeight="1" thickBot="1">
      <c r="A40" s="138"/>
      <c r="B40" s="139"/>
      <c r="C40" s="139"/>
      <c r="D40" s="139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1"/>
      <c r="AA40" s="64"/>
      <c r="AB40" s="64"/>
      <c r="AC40" s="64"/>
      <c r="AD40" s="64"/>
      <c r="AE40" s="64"/>
      <c r="AF40" s="64"/>
    </row>
    <row r="41" spans="1:32" ht="23.25" customHeight="1">
      <c r="A41" s="113" t="s">
        <v>420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5"/>
      <c r="AA41" s="64"/>
      <c r="AB41" s="64"/>
      <c r="AC41" s="64"/>
      <c r="AD41" s="64"/>
      <c r="AE41" s="64"/>
      <c r="AF41" s="64"/>
    </row>
    <row r="42" spans="1:32" ht="18.75" customHeight="1">
      <c r="A42" s="144" t="s">
        <v>108</v>
      </c>
      <c r="B42" s="145"/>
      <c r="C42" s="145"/>
      <c r="D42" s="146"/>
      <c r="E42" s="147" t="s">
        <v>106</v>
      </c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8"/>
      <c r="AA42" s="64"/>
      <c r="AB42" s="64"/>
      <c r="AC42" s="64"/>
      <c r="AD42" s="64"/>
      <c r="AE42" s="64"/>
      <c r="AF42" s="64"/>
    </row>
    <row r="43" spans="1:32" ht="18.75" customHeight="1">
      <c r="A43" s="149"/>
      <c r="B43" s="150"/>
      <c r="C43" s="150"/>
      <c r="D43" s="150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2"/>
      <c r="AA43" s="64"/>
      <c r="AB43" s="64"/>
      <c r="AC43" s="64"/>
      <c r="AD43" s="64"/>
      <c r="AE43" s="64"/>
      <c r="AF43" s="64"/>
    </row>
    <row r="44" spans="1:32" ht="18.75" customHeight="1">
      <c r="A44" s="142"/>
      <c r="B44" s="143"/>
      <c r="C44" s="143"/>
      <c r="D44" s="143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7"/>
      <c r="AA44" s="64"/>
      <c r="AB44" s="64"/>
      <c r="AC44" s="64"/>
      <c r="AD44" s="64"/>
      <c r="AE44" s="64"/>
      <c r="AF44" s="64"/>
    </row>
    <row r="45" spans="1:32" ht="18.75" customHeight="1">
      <c r="A45" s="142"/>
      <c r="B45" s="143"/>
      <c r="C45" s="143"/>
      <c r="D45" s="143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7"/>
      <c r="AA45" s="64"/>
      <c r="AB45" s="64"/>
      <c r="AC45" s="64"/>
      <c r="AD45" s="64"/>
      <c r="AE45" s="64"/>
      <c r="AF45" s="64"/>
    </row>
    <row r="46" spans="1:32" ht="18.75" customHeight="1">
      <c r="A46" s="142"/>
      <c r="B46" s="143"/>
      <c r="C46" s="143"/>
      <c r="D46" s="143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7"/>
      <c r="AA46" s="64"/>
      <c r="AB46" s="64"/>
      <c r="AC46" s="64"/>
      <c r="AD46" s="64"/>
      <c r="AE46" s="64"/>
      <c r="AF46" s="64"/>
    </row>
    <row r="47" spans="1:32" ht="18.75" customHeight="1">
      <c r="A47" s="142"/>
      <c r="B47" s="143"/>
      <c r="C47" s="143"/>
      <c r="D47" s="143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7"/>
      <c r="AA47" s="64"/>
      <c r="AB47" s="64"/>
      <c r="AC47" s="64"/>
      <c r="AD47" s="64"/>
      <c r="AE47" s="64"/>
      <c r="AF47" s="64"/>
    </row>
    <row r="48" spans="1:32" ht="18.75" customHeight="1" thickBot="1">
      <c r="A48" s="159"/>
      <c r="B48" s="160"/>
      <c r="C48" s="160"/>
      <c r="D48" s="160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8"/>
      <c r="AA48" s="64"/>
      <c r="AB48" s="64"/>
      <c r="AC48" s="64"/>
      <c r="AD48" s="64"/>
      <c r="AE48" s="64"/>
      <c r="AF48" s="64"/>
    </row>
    <row r="49" spans="1:32" ht="23.25" customHeight="1">
      <c r="A49" s="113" t="s">
        <v>421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5"/>
      <c r="AA49" s="64"/>
      <c r="AB49" s="64"/>
      <c r="AC49" s="64"/>
      <c r="AD49" s="64"/>
      <c r="AE49" s="64"/>
      <c r="AF49" s="64"/>
    </row>
    <row r="50" spans="1:32" ht="18.75" customHeight="1">
      <c r="A50" s="128" t="s">
        <v>109</v>
      </c>
      <c r="B50" s="129"/>
      <c r="C50" s="129"/>
      <c r="D50" s="130"/>
      <c r="E50" s="131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32"/>
      <c r="AA50" s="64"/>
      <c r="AB50" s="64"/>
      <c r="AC50" s="64"/>
      <c r="AD50" s="64"/>
      <c r="AE50" s="64"/>
      <c r="AF50" s="64"/>
    </row>
    <row r="51" spans="1:32" ht="18.75" customHeight="1">
      <c r="A51" s="142"/>
      <c r="B51" s="143"/>
      <c r="C51" s="143"/>
      <c r="D51" s="143"/>
      <c r="E51" s="156" t="s">
        <v>429</v>
      </c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7"/>
      <c r="AA51" s="64"/>
      <c r="AB51" s="64"/>
      <c r="AC51" s="64"/>
      <c r="AD51" s="64"/>
      <c r="AE51" s="64"/>
      <c r="AF51" s="64"/>
    </row>
    <row r="52" spans="1:32" ht="18.75" customHeight="1">
      <c r="A52" s="142"/>
      <c r="B52" s="143"/>
      <c r="C52" s="143"/>
      <c r="D52" s="143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7"/>
      <c r="AA52" s="64"/>
      <c r="AB52" s="64"/>
      <c r="AC52" s="64"/>
      <c r="AD52" s="64"/>
      <c r="AE52" s="64"/>
      <c r="AF52" s="64"/>
    </row>
    <row r="53" spans="1:32" ht="18.75" customHeight="1">
      <c r="A53" s="142"/>
      <c r="B53" s="143"/>
      <c r="C53" s="143"/>
      <c r="D53" s="143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7"/>
      <c r="AA53" s="64"/>
      <c r="AB53" s="64"/>
      <c r="AC53" s="64"/>
      <c r="AD53" s="64"/>
      <c r="AE53" s="64"/>
      <c r="AF53" s="64"/>
    </row>
    <row r="54" spans="1:32" ht="18.75" customHeight="1">
      <c r="A54" s="142"/>
      <c r="B54" s="143"/>
      <c r="C54" s="143"/>
      <c r="D54" s="143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7"/>
      <c r="AA54" s="64"/>
      <c r="AB54" s="64"/>
      <c r="AC54" s="64"/>
      <c r="AD54" s="64"/>
      <c r="AE54" s="64"/>
      <c r="AF54" s="64"/>
    </row>
    <row r="55" spans="1:32" ht="18.75" customHeight="1">
      <c r="A55" s="165"/>
      <c r="B55" s="166"/>
      <c r="C55" s="166"/>
      <c r="D55" s="166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8"/>
      <c r="AA55" s="64"/>
      <c r="AB55" s="64"/>
      <c r="AC55" s="64"/>
      <c r="AD55" s="64"/>
      <c r="AE55" s="64"/>
      <c r="AF55" s="64"/>
    </row>
    <row r="56" spans="1:32" ht="18.75" customHeight="1" thickBot="1">
      <c r="A56" s="169" t="s">
        <v>423</v>
      </c>
      <c r="B56" s="170"/>
      <c r="C56" s="170"/>
      <c r="D56" s="170"/>
      <c r="E56" s="153" t="s">
        <v>430</v>
      </c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5"/>
      <c r="AA56" s="64"/>
      <c r="AB56" s="64"/>
      <c r="AC56" s="64"/>
      <c r="AD56" s="64"/>
      <c r="AE56" s="64"/>
      <c r="AF56" s="64"/>
    </row>
    <row r="57" spans="1:32" ht="32.25" customHeight="1">
      <c r="A57" s="161" t="s">
        <v>294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5"/>
      <c r="AA57" s="64"/>
      <c r="AB57" s="64"/>
      <c r="AC57" s="64"/>
      <c r="AD57" s="64"/>
      <c r="AE57" s="64"/>
      <c r="AF57" s="64"/>
    </row>
    <row r="58" spans="1:32" ht="70.5" customHeight="1" thickBot="1">
      <c r="A58" s="162" t="s">
        <v>428</v>
      </c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4"/>
      <c r="AA58" s="64"/>
      <c r="AB58" s="64"/>
      <c r="AC58" s="64"/>
      <c r="AD58" s="64"/>
      <c r="AE58" s="64"/>
      <c r="AF58" s="64"/>
    </row>
    <row r="59" spans="1:32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</row>
    <row r="60" spans="1:32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</row>
    <row r="61" spans="1:32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</row>
    <row r="62" spans="1:32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</row>
  </sheetData>
  <sheetProtection password="E98E" sheet="1" scenarios="1"/>
  <mergeCells count="111">
    <mergeCell ref="A1:Z1"/>
    <mergeCell ref="L4:N4"/>
    <mergeCell ref="R29:Z29"/>
    <mergeCell ref="A28:I28"/>
    <mergeCell ref="A29:I29"/>
    <mergeCell ref="D10:N10"/>
    <mergeCell ref="O10:Z10"/>
    <mergeCell ref="A12:L12"/>
    <mergeCell ref="J7:L7"/>
    <mergeCell ref="D8:Z8"/>
    <mergeCell ref="W5:X5"/>
    <mergeCell ref="Y5:Z5"/>
    <mergeCell ref="A9:C9"/>
    <mergeCell ref="D9:M9"/>
    <mergeCell ref="N9:P9"/>
    <mergeCell ref="Q9:Z9"/>
    <mergeCell ref="D5:V5"/>
    <mergeCell ref="O14:R14"/>
    <mergeCell ref="A3:C3"/>
    <mergeCell ref="A4:C4"/>
    <mergeCell ref="A7:C8"/>
    <mergeCell ref="A10:C10"/>
    <mergeCell ref="A5:C6"/>
    <mergeCell ref="D6:Z6"/>
    <mergeCell ref="E7:G7"/>
    <mergeCell ref="L3:N3"/>
    <mergeCell ref="D3:K3"/>
    <mergeCell ref="D20:K20"/>
    <mergeCell ref="D18:K18"/>
    <mergeCell ref="O24:R24"/>
    <mergeCell ref="A30:I30"/>
    <mergeCell ref="A31:I31"/>
    <mergeCell ref="R30:Z30"/>
    <mergeCell ref="R31:Z31"/>
    <mergeCell ref="V22:Y22"/>
    <mergeCell ref="O23:R23"/>
    <mergeCell ref="O3:V3"/>
    <mergeCell ref="W3:Z4"/>
    <mergeCell ref="R4:S4"/>
    <mergeCell ref="O4:P4"/>
    <mergeCell ref="V24:Y24"/>
    <mergeCell ref="D4:K4"/>
    <mergeCell ref="D22:K22"/>
    <mergeCell ref="D14:K14"/>
    <mergeCell ref="D16:K16"/>
    <mergeCell ref="O22:R22"/>
    <mergeCell ref="A53:D53"/>
    <mergeCell ref="E53:Z53"/>
    <mergeCell ref="A57:Z57"/>
    <mergeCell ref="A58:Z58"/>
    <mergeCell ref="A54:D54"/>
    <mergeCell ref="E54:Z54"/>
    <mergeCell ref="A55:D55"/>
    <mergeCell ref="E55:Z55"/>
    <mergeCell ref="A56:D56"/>
    <mergeCell ref="E56:Z56"/>
    <mergeCell ref="A51:D51"/>
    <mergeCell ref="E51:Z51"/>
    <mergeCell ref="E48:Z48"/>
    <mergeCell ref="A49:Z49"/>
    <mergeCell ref="A50:D50"/>
    <mergeCell ref="E50:Z50"/>
    <mergeCell ref="A48:D48"/>
    <mergeCell ref="A52:D52"/>
    <mergeCell ref="E52:Z52"/>
    <mergeCell ref="A45:D45"/>
    <mergeCell ref="E45:Z45"/>
    <mergeCell ref="A46:D46"/>
    <mergeCell ref="E46:Z46"/>
    <mergeCell ref="A47:D47"/>
    <mergeCell ref="E47:Z47"/>
    <mergeCell ref="A44:D44"/>
    <mergeCell ref="E44:Z44"/>
    <mergeCell ref="A41:Z41"/>
    <mergeCell ref="A42:D42"/>
    <mergeCell ref="E42:Z42"/>
    <mergeCell ref="A43:D43"/>
    <mergeCell ref="E43:Z43"/>
    <mergeCell ref="A38:D38"/>
    <mergeCell ref="E38:Z38"/>
    <mergeCell ref="A39:D39"/>
    <mergeCell ref="E39:Z39"/>
    <mergeCell ref="A40:D40"/>
    <mergeCell ref="E40:Z40"/>
    <mergeCell ref="A34:D34"/>
    <mergeCell ref="E34:Z34"/>
    <mergeCell ref="A36:D36"/>
    <mergeCell ref="E36:Z36"/>
    <mergeCell ref="A37:D37"/>
    <mergeCell ref="E37:Z37"/>
    <mergeCell ref="A35:D35"/>
    <mergeCell ref="E35:Z35"/>
    <mergeCell ref="A33:D33"/>
    <mergeCell ref="E33:Z33"/>
    <mergeCell ref="V14:Y14"/>
    <mergeCell ref="O16:R16"/>
    <mergeCell ref="V16:Y16"/>
    <mergeCell ref="O18:R18"/>
    <mergeCell ref="V18:Y18"/>
    <mergeCell ref="O20:R20"/>
    <mergeCell ref="V20:Y20"/>
    <mergeCell ref="D23:K23"/>
    <mergeCell ref="V23:Y23"/>
    <mergeCell ref="A32:Z32"/>
    <mergeCell ref="J28:Q28"/>
    <mergeCell ref="A27:Z27"/>
    <mergeCell ref="J29:Q29"/>
    <mergeCell ref="R28:Z28"/>
    <mergeCell ref="J30:Q30"/>
    <mergeCell ref="J31:Q31"/>
    <mergeCell ref="D24:K24"/>
  </mergeCells>
  <dataValidations count="2">
    <dataValidation type="list" allowBlank="1" showInputMessage="1" showErrorMessage="1" sqref="Y5:Z5">
      <formula1>"（リストより選択）,U1,U2,U3,U4,M1,M2,D1,D2,D3"</formula1>
    </dataValidation>
    <dataValidation type="textLength" allowBlank="1" showInputMessage="1" showErrorMessage="1" sqref="A29:Z29 A31:Z31">
      <formula1>0</formula1>
      <formula2>125</formula2>
    </dataValidation>
  </dataValidations>
  <printOptions horizontalCentered="1"/>
  <pageMargins left="0.7086614173228347" right="0.7086614173228347" top="0.984251968503937" bottom="0.5511811023622047" header="0.31496062992125984" footer="0.31496062992125984"/>
  <pageSetup fitToHeight="0" fitToWidth="0" horizontalDpi="600" verticalDpi="600" orientation="portrait" paperSize="9" scale="92" r:id="rId3"/>
  <headerFooter scaleWithDoc="0">
    <oddHeader>&amp;R&amp;"ＭＳ Ｐ明朝,標準"様式Ⅰ</oddHeader>
  </headerFooter>
  <rowBreaks count="1" manualBreakCount="1">
    <brk id="27" max="2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D31"/>
  <sheetViews>
    <sheetView view="pageBreakPreview" zoomScaleNormal="69" zoomScaleSheetLayoutView="100" zoomScalePageLayoutView="0" workbookViewId="0" topLeftCell="A1">
      <selection activeCell="A1" sqref="A1:X1"/>
    </sheetView>
  </sheetViews>
  <sheetFormatPr defaultColWidth="9.00390625" defaultRowHeight="13.5"/>
  <cols>
    <col min="1" max="11" width="3.75390625" style="28" customWidth="1"/>
    <col min="12" max="12" width="5.625" style="28" customWidth="1"/>
    <col min="13" max="23" width="3.75390625" style="28" customWidth="1"/>
    <col min="24" max="24" width="5.625" style="28" customWidth="1"/>
    <col min="25" max="30" width="3.75390625" style="28" customWidth="1"/>
    <col min="31" max="16384" width="9.00390625" style="28" customWidth="1"/>
  </cols>
  <sheetData>
    <row r="1" spans="1:30" ht="26.25" customHeight="1">
      <c r="A1" s="300" t="s">
        <v>308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81"/>
      <c r="Z1" s="81"/>
      <c r="AA1" s="81"/>
      <c r="AB1" s="81"/>
      <c r="AC1" s="81"/>
      <c r="AD1" s="81"/>
    </row>
    <row r="2" spans="1:30" ht="10.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</row>
    <row r="3" spans="1:30" ht="30.75" customHeight="1">
      <c r="A3" s="301" t="s">
        <v>1</v>
      </c>
      <c r="B3" s="302"/>
      <c r="C3" s="303"/>
      <c r="D3" s="310">
        <f>'H25申請書（様式Ⅰ）'!D4</f>
        <v>0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2"/>
      <c r="Y3" s="81"/>
      <c r="Z3" s="81"/>
      <c r="AA3" s="81"/>
      <c r="AB3" s="81"/>
      <c r="AC3" s="81"/>
      <c r="AD3" s="81"/>
    </row>
    <row r="4" spans="1:30" ht="30" customHeight="1">
      <c r="A4" s="304" t="s">
        <v>113</v>
      </c>
      <c r="B4" s="305"/>
      <c r="C4" s="306"/>
      <c r="D4" s="307" t="str">
        <f>CONCATENATE('H25申請書（様式Ⅰ）'!D5,'H25申請書（様式Ⅰ）'!D6)</f>
        <v>（リストより選択）（リストより選択）</v>
      </c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9"/>
      <c r="Y4" s="81"/>
      <c r="Z4" s="81"/>
      <c r="AA4" s="81"/>
      <c r="AB4" s="81"/>
      <c r="AC4" s="81"/>
      <c r="AD4" s="81"/>
    </row>
    <row r="5" spans="1:30" ht="32.25" customHeight="1">
      <c r="A5" s="82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</row>
    <row r="6" spans="1:24" ht="32.25" customHeight="1" thickBot="1">
      <c r="A6" s="83" t="s">
        <v>310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313" t="s">
        <v>322</v>
      </c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4"/>
    </row>
    <row r="7" spans="1:24" ht="20.25" customHeight="1">
      <c r="A7" s="271" t="s">
        <v>111</v>
      </c>
      <c r="B7" s="315" t="s">
        <v>112</v>
      </c>
      <c r="C7" s="295"/>
      <c r="D7" s="295"/>
      <c r="E7" s="295"/>
      <c r="F7" s="295"/>
      <c r="G7" s="295"/>
      <c r="H7" s="295"/>
      <c r="I7" s="316"/>
      <c r="J7" s="294" t="s">
        <v>70</v>
      </c>
      <c r="K7" s="295"/>
      <c r="L7" s="316"/>
      <c r="M7" s="271" t="s">
        <v>111</v>
      </c>
      <c r="N7" s="295" t="s">
        <v>112</v>
      </c>
      <c r="O7" s="295"/>
      <c r="P7" s="295"/>
      <c r="Q7" s="295"/>
      <c r="R7" s="295"/>
      <c r="S7" s="295"/>
      <c r="T7" s="295"/>
      <c r="U7" s="316"/>
      <c r="V7" s="294" t="s">
        <v>70</v>
      </c>
      <c r="W7" s="295"/>
      <c r="X7" s="296"/>
    </row>
    <row r="8" spans="1:24" ht="33" customHeight="1">
      <c r="A8" s="272"/>
      <c r="B8" s="284" t="s">
        <v>292</v>
      </c>
      <c r="C8" s="285"/>
      <c r="D8" s="285"/>
      <c r="E8" s="285"/>
      <c r="F8" s="285"/>
      <c r="G8" s="285"/>
      <c r="H8" s="285"/>
      <c r="I8" s="286"/>
      <c r="J8" s="287" t="s">
        <v>358</v>
      </c>
      <c r="K8" s="288"/>
      <c r="L8" s="288"/>
      <c r="M8" s="272"/>
      <c r="N8" s="284" t="s">
        <v>292</v>
      </c>
      <c r="O8" s="285"/>
      <c r="P8" s="285"/>
      <c r="Q8" s="285"/>
      <c r="R8" s="285"/>
      <c r="S8" s="285"/>
      <c r="T8" s="285"/>
      <c r="U8" s="286"/>
      <c r="V8" s="287" t="s">
        <v>358</v>
      </c>
      <c r="W8" s="288"/>
      <c r="X8" s="328"/>
    </row>
    <row r="9" spans="1:24" ht="21" customHeight="1">
      <c r="A9" s="272"/>
      <c r="B9" s="240"/>
      <c r="C9" s="241"/>
      <c r="D9" s="241"/>
      <c r="E9" s="241"/>
      <c r="F9" s="241"/>
      <c r="G9" s="241"/>
      <c r="H9" s="241"/>
      <c r="I9" s="242"/>
      <c r="J9" s="257" t="s">
        <v>357</v>
      </c>
      <c r="K9" s="258"/>
      <c r="L9" s="258"/>
      <c r="M9" s="272"/>
      <c r="N9" s="240"/>
      <c r="O9" s="241"/>
      <c r="P9" s="241"/>
      <c r="Q9" s="241"/>
      <c r="R9" s="241"/>
      <c r="S9" s="241"/>
      <c r="T9" s="241"/>
      <c r="U9" s="242"/>
      <c r="V9" s="257" t="s">
        <v>357</v>
      </c>
      <c r="W9" s="258"/>
      <c r="X9" s="299"/>
    </row>
    <row r="10" spans="1:24" ht="33" customHeight="1">
      <c r="A10" s="272"/>
      <c r="B10" s="243"/>
      <c r="C10" s="244"/>
      <c r="D10" s="244"/>
      <c r="E10" s="244"/>
      <c r="F10" s="244"/>
      <c r="G10" s="244"/>
      <c r="H10" s="244"/>
      <c r="I10" s="245"/>
      <c r="J10" s="266" t="s">
        <v>377</v>
      </c>
      <c r="K10" s="267"/>
      <c r="L10" s="267"/>
      <c r="M10" s="272"/>
      <c r="N10" s="243"/>
      <c r="O10" s="244"/>
      <c r="P10" s="244"/>
      <c r="Q10" s="244"/>
      <c r="R10" s="244"/>
      <c r="S10" s="244"/>
      <c r="T10" s="244"/>
      <c r="U10" s="245"/>
      <c r="V10" s="266" t="s">
        <v>377</v>
      </c>
      <c r="W10" s="267"/>
      <c r="X10" s="276"/>
    </row>
    <row r="11" spans="1:24" ht="24.75" customHeight="1">
      <c r="A11" s="272"/>
      <c r="B11" s="280" t="s">
        <v>293</v>
      </c>
      <c r="C11" s="280"/>
      <c r="D11" s="280"/>
      <c r="E11" s="280"/>
      <c r="F11" s="280"/>
      <c r="G11" s="280"/>
      <c r="H11" s="280"/>
      <c r="I11" s="280"/>
      <c r="J11" s="281" t="s">
        <v>215</v>
      </c>
      <c r="K11" s="282"/>
      <c r="L11" s="283"/>
      <c r="M11" s="272"/>
      <c r="N11" s="297" t="s">
        <v>293</v>
      </c>
      <c r="O11" s="280"/>
      <c r="P11" s="280"/>
      <c r="Q11" s="280"/>
      <c r="R11" s="280"/>
      <c r="S11" s="280"/>
      <c r="T11" s="280"/>
      <c r="U11" s="280"/>
      <c r="V11" s="281" t="s">
        <v>215</v>
      </c>
      <c r="W11" s="282"/>
      <c r="X11" s="298"/>
    </row>
    <row r="12" spans="1:24" ht="21" customHeight="1">
      <c r="A12" s="293"/>
      <c r="B12" s="290" t="s">
        <v>323</v>
      </c>
      <c r="C12" s="290"/>
      <c r="D12" s="290"/>
      <c r="E12" s="290"/>
      <c r="F12" s="290"/>
      <c r="G12" s="290"/>
      <c r="H12" s="290"/>
      <c r="I12" s="291"/>
      <c r="J12" s="289" t="s">
        <v>324</v>
      </c>
      <c r="K12" s="290"/>
      <c r="L12" s="291"/>
      <c r="M12" s="293"/>
      <c r="N12" s="290" t="s">
        <v>323</v>
      </c>
      <c r="O12" s="290"/>
      <c r="P12" s="290"/>
      <c r="Q12" s="290"/>
      <c r="R12" s="290"/>
      <c r="S12" s="290"/>
      <c r="T12" s="290"/>
      <c r="U12" s="291"/>
      <c r="V12" s="289" t="s">
        <v>324</v>
      </c>
      <c r="W12" s="290"/>
      <c r="X12" s="329"/>
    </row>
    <row r="13" spans="1:24" ht="39" customHeight="1">
      <c r="A13" s="293"/>
      <c r="B13" s="85" t="s">
        <v>328</v>
      </c>
      <c r="C13" s="249" t="s">
        <v>329</v>
      </c>
      <c r="D13" s="250"/>
      <c r="E13" s="250"/>
      <c r="F13" s="250"/>
      <c r="G13" s="250"/>
      <c r="H13" s="250"/>
      <c r="I13" s="251"/>
      <c r="J13" s="252"/>
      <c r="K13" s="253"/>
      <c r="L13" s="102" t="s">
        <v>325</v>
      </c>
      <c r="M13" s="293"/>
      <c r="N13" s="85" t="s">
        <v>328</v>
      </c>
      <c r="O13" s="249" t="s">
        <v>329</v>
      </c>
      <c r="P13" s="250"/>
      <c r="Q13" s="250"/>
      <c r="R13" s="250"/>
      <c r="S13" s="250"/>
      <c r="T13" s="250"/>
      <c r="U13" s="251"/>
      <c r="V13" s="252"/>
      <c r="W13" s="253"/>
      <c r="X13" s="63" t="s">
        <v>325</v>
      </c>
    </row>
    <row r="14" spans="1:24" ht="39" customHeight="1">
      <c r="A14" s="293"/>
      <c r="B14" s="86" t="s">
        <v>326</v>
      </c>
      <c r="C14" s="254" t="s">
        <v>329</v>
      </c>
      <c r="D14" s="255"/>
      <c r="E14" s="255"/>
      <c r="F14" s="255"/>
      <c r="G14" s="255"/>
      <c r="H14" s="255"/>
      <c r="I14" s="256"/>
      <c r="J14" s="238"/>
      <c r="K14" s="239"/>
      <c r="L14" s="87" t="s">
        <v>325</v>
      </c>
      <c r="M14" s="293"/>
      <c r="N14" s="86" t="s">
        <v>326</v>
      </c>
      <c r="O14" s="254" t="s">
        <v>329</v>
      </c>
      <c r="P14" s="255"/>
      <c r="Q14" s="255"/>
      <c r="R14" s="255"/>
      <c r="S14" s="255"/>
      <c r="T14" s="255"/>
      <c r="U14" s="256"/>
      <c r="V14" s="238"/>
      <c r="W14" s="239"/>
      <c r="X14" s="99" t="s">
        <v>325</v>
      </c>
    </row>
    <row r="15" spans="1:24" ht="39" customHeight="1" thickBot="1">
      <c r="A15" s="293"/>
      <c r="B15" s="88" t="s">
        <v>327</v>
      </c>
      <c r="C15" s="277" t="s">
        <v>329</v>
      </c>
      <c r="D15" s="278"/>
      <c r="E15" s="278"/>
      <c r="F15" s="278"/>
      <c r="G15" s="278"/>
      <c r="H15" s="278"/>
      <c r="I15" s="279"/>
      <c r="J15" s="274"/>
      <c r="K15" s="292"/>
      <c r="L15" s="82" t="s">
        <v>325</v>
      </c>
      <c r="M15" s="293"/>
      <c r="N15" s="88" t="s">
        <v>327</v>
      </c>
      <c r="O15" s="277" t="s">
        <v>329</v>
      </c>
      <c r="P15" s="278"/>
      <c r="Q15" s="278"/>
      <c r="R15" s="278"/>
      <c r="S15" s="278"/>
      <c r="T15" s="278"/>
      <c r="U15" s="279"/>
      <c r="V15" s="274"/>
      <c r="W15" s="292"/>
      <c r="X15" s="100" t="s">
        <v>325</v>
      </c>
    </row>
    <row r="16" spans="1:24" ht="33" customHeight="1">
      <c r="A16" s="271" t="s">
        <v>311</v>
      </c>
      <c r="B16" s="261" t="s">
        <v>292</v>
      </c>
      <c r="C16" s="262"/>
      <c r="D16" s="262"/>
      <c r="E16" s="262"/>
      <c r="F16" s="262"/>
      <c r="G16" s="262"/>
      <c r="H16" s="262"/>
      <c r="I16" s="263"/>
      <c r="J16" s="264" t="s">
        <v>358</v>
      </c>
      <c r="K16" s="265"/>
      <c r="L16" s="265"/>
      <c r="M16" s="271" t="s">
        <v>311</v>
      </c>
      <c r="N16" s="261" t="s">
        <v>292</v>
      </c>
      <c r="O16" s="262"/>
      <c r="P16" s="262"/>
      <c r="Q16" s="262"/>
      <c r="R16" s="262"/>
      <c r="S16" s="262"/>
      <c r="T16" s="262"/>
      <c r="U16" s="263"/>
      <c r="V16" s="264" t="s">
        <v>358</v>
      </c>
      <c r="W16" s="265"/>
      <c r="X16" s="317"/>
    </row>
    <row r="17" spans="1:24" ht="21" customHeight="1">
      <c r="A17" s="272"/>
      <c r="B17" s="240"/>
      <c r="C17" s="241"/>
      <c r="D17" s="241"/>
      <c r="E17" s="241"/>
      <c r="F17" s="241"/>
      <c r="G17" s="241"/>
      <c r="H17" s="241"/>
      <c r="I17" s="242"/>
      <c r="J17" s="257" t="s">
        <v>357</v>
      </c>
      <c r="K17" s="258"/>
      <c r="L17" s="258"/>
      <c r="M17" s="272"/>
      <c r="N17" s="240"/>
      <c r="O17" s="241"/>
      <c r="P17" s="241"/>
      <c r="Q17" s="241"/>
      <c r="R17" s="241"/>
      <c r="S17" s="241"/>
      <c r="T17" s="241"/>
      <c r="U17" s="242"/>
      <c r="V17" s="257" t="s">
        <v>357</v>
      </c>
      <c r="W17" s="258"/>
      <c r="X17" s="299"/>
    </row>
    <row r="18" spans="1:24" ht="33" customHeight="1">
      <c r="A18" s="272"/>
      <c r="B18" s="243"/>
      <c r="C18" s="244"/>
      <c r="D18" s="244"/>
      <c r="E18" s="244"/>
      <c r="F18" s="244"/>
      <c r="G18" s="244"/>
      <c r="H18" s="244"/>
      <c r="I18" s="245"/>
      <c r="J18" s="266" t="s">
        <v>377</v>
      </c>
      <c r="K18" s="267"/>
      <c r="L18" s="267"/>
      <c r="M18" s="272"/>
      <c r="N18" s="243"/>
      <c r="O18" s="244"/>
      <c r="P18" s="244"/>
      <c r="Q18" s="244"/>
      <c r="R18" s="244"/>
      <c r="S18" s="244"/>
      <c r="T18" s="244"/>
      <c r="U18" s="245"/>
      <c r="V18" s="266" t="s">
        <v>377</v>
      </c>
      <c r="W18" s="267"/>
      <c r="X18" s="276"/>
    </row>
    <row r="19" spans="1:24" ht="24.75" customHeight="1">
      <c r="A19" s="272"/>
      <c r="B19" s="280" t="s">
        <v>293</v>
      </c>
      <c r="C19" s="280"/>
      <c r="D19" s="280"/>
      <c r="E19" s="280"/>
      <c r="F19" s="280"/>
      <c r="G19" s="280"/>
      <c r="H19" s="280"/>
      <c r="I19" s="280"/>
      <c r="J19" s="281" t="s">
        <v>215</v>
      </c>
      <c r="K19" s="282"/>
      <c r="L19" s="283"/>
      <c r="M19" s="272"/>
      <c r="N19" s="297" t="s">
        <v>293</v>
      </c>
      <c r="O19" s="280"/>
      <c r="P19" s="280"/>
      <c r="Q19" s="280"/>
      <c r="R19" s="280"/>
      <c r="S19" s="280"/>
      <c r="T19" s="280"/>
      <c r="U19" s="280"/>
      <c r="V19" s="281" t="s">
        <v>215</v>
      </c>
      <c r="W19" s="282"/>
      <c r="X19" s="298"/>
    </row>
    <row r="20" spans="1:24" ht="21" customHeight="1">
      <c r="A20" s="272"/>
      <c r="B20" s="269" t="s">
        <v>323</v>
      </c>
      <c r="C20" s="269"/>
      <c r="D20" s="269"/>
      <c r="E20" s="269"/>
      <c r="F20" s="269"/>
      <c r="G20" s="269"/>
      <c r="H20" s="269"/>
      <c r="I20" s="270"/>
      <c r="J20" s="268" t="s">
        <v>324</v>
      </c>
      <c r="K20" s="269"/>
      <c r="L20" s="270"/>
      <c r="M20" s="272"/>
      <c r="N20" s="269" t="s">
        <v>323</v>
      </c>
      <c r="O20" s="269"/>
      <c r="P20" s="269"/>
      <c r="Q20" s="269"/>
      <c r="R20" s="269"/>
      <c r="S20" s="269"/>
      <c r="T20" s="269"/>
      <c r="U20" s="270"/>
      <c r="V20" s="268" t="s">
        <v>324</v>
      </c>
      <c r="W20" s="269"/>
      <c r="X20" s="322"/>
    </row>
    <row r="21" spans="1:24" ht="39" customHeight="1">
      <c r="A21" s="272"/>
      <c r="B21" s="85" t="s">
        <v>328</v>
      </c>
      <c r="C21" s="249" t="s">
        <v>329</v>
      </c>
      <c r="D21" s="250"/>
      <c r="E21" s="250"/>
      <c r="F21" s="250"/>
      <c r="G21" s="250"/>
      <c r="H21" s="250"/>
      <c r="I21" s="251"/>
      <c r="J21" s="252"/>
      <c r="K21" s="253"/>
      <c r="L21" s="102" t="s">
        <v>325</v>
      </c>
      <c r="M21" s="272"/>
      <c r="N21" s="85" t="s">
        <v>328</v>
      </c>
      <c r="O21" s="249" t="s">
        <v>329</v>
      </c>
      <c r="P21" s="250"/>
      <c r="Q21" s="250"/>
      <c r="R21" s="250"/>
      <c r="S21" s="250"/>
      <c r="T21" s="250"/>
      <c r="U21" s="251"/>
      <c r="V21" s="252"/>
      <c r="W21" s="253"/>
      <c r="X21" s="63" t="s">
        <v>325</v>
      </c>
    </row>
    <row r="22" spans="1:24" ht="39" customHeight="1">
      <c r="A22" s="272"/>
      <c r="B22" s="86" t="s">
        <v>326</v>
      </c>
      <c r="C22" s="254" t="s">
        <v>329</v>
      </c>
      <c r="D22" s="255"/>
      <c r="E22" s="255"/>
      <c r="F22" s="255"/>
      <c r="G22" s="255"/>
      <c r="H22" s="255"/>
      <c r="I22" s="256"/>
      <c r="J22" s="238"/>
      <c r="K22" s="239"/>
      <c r="L22" s="87" t="s">
        <v>325</v>
      </c>
      <c r="M22" s="272"/>
      <c r="N22" s="86" t="s">
        <v>326</v>
      </c>
      <c r="O22" s="254" t="s">
        <v>329</v>
      </c>
      <c r="P22" s="255"/>
      <c r="Q22" s="255"/>
      <c r="R22" s="255"/>
      <c r="S22" s="255"/>
      <c r="T22" s="255"/>
      <c r="U22" s="256"/>
      <c r="V22" s="238"/>
      <c r="W22" s="239"/>
      <c r="X22" s="99" t="s">
        <v>325</v>
      </c>
    </row>
    <row r="23" spans="1:24" ht="39" customHeight="1" thickBot="1">
      <c r="A23" s="273"/>
      <c r="B23" s="89" t="s">
        <v>327</v>
      </c>
      <c r="C23" s="233" t="s">
        <v>329</v>
      </c>
      <c r="D23" s="234"/>
      <c r="E23" s="234"/>
      <c r="F23" s="234"/>
      <c r="G23" s="234"/>
      <c r="H23" s="234"/>
      <c r="I23" s="235"/>
      <c r="J23" s="236"/>
      <c r="K23" s="237"/>
      <c r="L23" s="90" t="s">
        <v>325</v>
      </c>
      <c r="M23" s="273"/>
      <c r="N23" s="89" t="s">
        <v>327</v>
      </c>
      <c r="O23" s="318" t="s">
        <v>329</v>
      </c>
      <c r="P23" s="319"/>
      <c r="Q23" s="319"/>
      <c r="R23" s="319"/>
      <c r="S23" s="319"/>
      <c r="T23" s="319"/>
      <c r="U23" s="320"/>
      <c r="V23" s="236"/>
      <c r="W23" s="237"/>
      <c r="X23" s="101" t="s">
        <v>325</v>
      </c>
    </row>
    <row r="24" spans="1:24" ht="33" customHeight="1">
      <c r="A24" s="272" t="s">
        <v>312</v>
      </c>
      <c r="B24" s="240" t="s">
        <v>292</v>
      </c>
      <c r="C24" s="241"/>
      <c r="D24" s="241"/>
      <c r="E24" s="241"/>
      <c r="F24" s="241"/>
      <c r="G24" s="241"/>
      <c r="H24" s="241"/>
      <c r="I24" s="242"/>
      <c r="J24" s="274" t="s">
        <v>358</v>
      </c>
      <c r="K24" s="275"/>
      <c r="L24" s="275"/>
      <c r="M24" s="272" t="s">
        <v>312</v>
      </c>
      <c r="N24" s="240" t="s">
        <v>292</v>
      </c>
      <c r="O24" s="241"/>
      <c r="P24" s="241"/>
      <c r="Q24" s="241"/>
      <c r="R24" s="241"/>
      <c r="S24" s="241"/>
      <c r="T24" s="241"/>
      <c r="U24" s="242"/>
      <c r="V24" s="274" t="s">
        <v>358</v>
      </c>
      <c r="W24" s="275"/>
      <c r="X24" s="321"/>
    </row>
    <row r="25" spans="1:24" ht="21" customHeight="1">
      <c r="A25" s="272"/>
      <c r="B25" s="240"/>
      <c r="C25" s="241"/>
      <c r="D25" s="241"/>
      <c r="E25" s="241"/>
      <c r="F25" s="241"/>
      <c r="G25" s="241"/>
      <c r="H25" s="241"/>
      <c r="I25" s="242"/>
      <c r="J25" s="257" t="s">
        <v>357</v>
      </c>
      <c r="K25" s="258"/>
      <c r="L25" s="258"/>
      <c r="M25" s="272"/>
      <c r="N25" s="240"/>
      <c r="O25" s="241"/>
      <c r="P25" s="241"/>
      <c r="Q25" s="241"/>
      <c r="R25" s="241"/>
      <c r="S25" s="241"/>
      <c r="T25" s="241"/>
      <c r="U25" s="242"/>
      <c r="V25" s="257" t="s">
        <v>357</v>
      </c>
      <c r="W25" s="258"/>
      <c r="X25" s="299"/>
    </row>
    <row r="26" spans="1:24" ht="33" customHeight="1">
      <c r="A26" s="272"/>
      <c r="B26" s="243"/>
      <c r="C26" s="244"/>
      <c r="D26" s="244"/>
      <c r="E26" s="244"/>
      <c r="F26" s="244"/>
      <c r="G26" s="244"/>
      <c r="H26" s="244"/>
      <c r="I26" s="245"/>
      <c r="J26" s="266" t="s">
        <v>377</v>
      </c>
      <c r="K26" s="267"/>
      <c r="L26" s="267"/>
      <c r="M26" s="272"/>
      <c r="N26" s="243"/>
      <c r="O26" s="244"/>
      <c r="P26" s="244"/>
      <c r="Q26" s="244"/>
      <c r="R26" s="244"/>
      <c r="S26" s="244"/>
      <c r="T26" s="244"/>
      <c r="U26" s="245"/>
      <c r="V26" s="266" t="s">
        <v>377</v>
      </c>
      <c r="W26" s="267"/>
      <c r="X26" s="276"/>
    </row>
    <row r="27" spans="1:24" ht="24.75" customHeight="1">
      <c r="A27" s="272"/>
      <c r="B27" s="323" t="s">
        <v>293</v>
      </c>
      <c r="C27" s="324"/>
      <c r="D27" s="324"/>
      <c r="E27" s="324"/>
      <c r="F27" s="324"/>
      <c r="G27" s="324"/>
      <c r="H27" s="324"/>
      <c r="I27" s="324"/>
      <c r="J27" s="325" t="s">
        <v>215</v>
      </c>
      <c r="K27" s="326"/>
      <c r="L27" s="327"/>
      <c r="M27" s="272"/>
      <c r="N27" s="323" t="s">
        <v>293</v>
      </c>
      <c r="O27" s="324"/>
      <c r="P27" s="324"/>
      <c r="Q27" s="324"/>
      <c r="R27" s="324"/>
      <c r="S27" s="324"/>
      <c r="T27" s="324"/>
      <c r="U27" s="324"/>
      <c r="V27" s="325" t="s">
        <v>215</v>
      </c>
      <c r="W27" s="326"/>
      <c r="X27" s="327"/>
    </row>
    <row r="28" spans="1:24" ht="22.5" customHeight="1">
      <c r="A28" s="272"/>
      <c r="B28" s="247" t="s">
        <v>323</v>
      </c>
      <c r="C28" s="247"/>
      <c r="D28" s="247"/>
      <c r="E28" s="247"/>
      <c r="F28" s="247"/>
      <c r="G28" s="247"/>
      <c r="H28" s="247"/>
      <c r="I28" s="259"/>
      <c r="J28" s="246" t="s">
        <v>324</v>
      </c>
      <c r="K28" s="247"/>
      <c r="L28" s="259"/>
      <c r="M28" s="272"/>
      <c r="N28" s="247" t="s">
        <v>323</v>
      </c>
      <c r="O28" s="247"/>
      <c r="P28" s="247"/>
      <c r="Q28" s="247"/>
      <c r="R28" s="247"/>
      <c r="S28" s="247"/>
      <c r="T28" s="247"/>
      <c r="U28" s="260"/>
      <c r="V28" s="246" t="s">
        <v>324</v>
      </c>
      <c r="W28" s="247"/>
      <c r="X28" s="248"/>
    </row>
    <row r="29" spans="1:24" ht="39" customHeight="1">
      <c r="A29" s="272"/>
      <c r="B29" s="85" t="s">
        <v>328</v>
      </c>
      <c r="C29" s="249" t="s">
        <v>329</v>
      </c>
      <c r="D29" s="250"/>
      <c r="E29" s="250"/>
      <c r="F29" s="250"/>
      <c r="G29" s="250"/>
      <c r="H29" s="250"/>
      <c r="I29" s="251"/>
      <c r="J29" s="252"/>
      <c r="K29" s="253"/>
      <c r="L29" s="102" t="s">
        <v>325</v>
      </c>
      <c r="M29" s="272"/>
      <c r="N29" s="85" t="s">
        <v>328</v>
      </c>
      <c r="O29" s="249" t="s">
        <v>329</v>
      </c>
      <c r="P29" s="250"/>
      <c r="Q29" s="250"/>
      <c r="R29" s="250"/>
      <c r="S29" s="250"/>
      <c r="T29" s="250"/>
      <c r="U29" s="251"/>
      <c r="V29" s="252"/>
      <c r="W29" s="253"/>
      <c r="X29" s="63" t="s">
        <v>325</v>
      </c>
    </row>
    <row r="30" spans="1:24" ht="39" customHeight="1">
      <c r="A30" s="272"/>
      <c r="B30" s="86" t="s">
        <v>326</v>
      </c>
      <c r="C30" s="254" t="s">
        <v>329</v>
      </c>
      <c r="D30" s="255"/>
      <c r="E30" s="255"/>
      <c r="F30" s="255"/>
      <c r="G30" s="255"/>
      <c r="H30" s="255"/>
      <c r="I30" s="256"/>
      <c r="J30" s="238"/>
      <c r="K30" s="239"/>
      <c r="L30" s="87" t="s">
        <v>325</v>
      </c>
      <c r="M30" s="272"/>
      <c r="N30" s="86" t="s">
        <v>326</v>
      </c>
      <c r="O30" s="254" t="s">
        <v>329</v>
      </c>
      <c r="P30" s="255"/>
      <c r="Q30" s="255"/>
      <c r="R30" s="255"/>
      <c r="S30" s="255"/>
      <c r="T30" s="255"/>
      <c r="U30" s="256"/>
      <c r="V30" s="238"/>
      <c r="W30" s="239"/>
      <c r="X30" s="99" t="s">
        <v>325</v>
      </c>
    </row>
    <row r="31" spans="1:24" ht="39" customHeight="1" thickBot="1">
      <c r="A31" s="273"/>
      <c r="B31" s="89" t="s">
        <v>327</v>
      </c>
      <c r="C31" s="233" t="s">
        <v>329</v>
      </c>
      <c r="D31" s="234"/>
      <c r="E31" s="234"/>
      <c r="F31" s="234"/>
      <c r="G31" s="234"/>
      <c r="H31" s="234"/>
      <c r="I31" s="235"/>
      <c r="J31" s="236"/>
      <c r="K31" s="237"/>
      <c r="L31" s="90" t="s">
        <v>325</v>
      </c>
      <c r="M31" s="273"/>
      <c r="N31" s="89" t="s">
        <v>327</v>
      </c>
      <c r="O31" s="233" t="s">
        <v>329</v>
      </c>
      <c r="P31" s="234"/>
      <c r="Q31" s="234"/>
      <c r="R31" s="234"/>
      <c r="S31" s="234"/>
      <c r="T31" s="234"/>
      <c r="U31" s="235"/>
      <c r="V31" s="236"/>
      <c r="W31" s="237"/>
      <c r="X31" s="101" t="s">
        <v>325</v>
      </c>
    </row>
  </sheetData>
  <sheetProtection password="E98E" sheet="1" objects="1" scenarios="1"/>
  <mergeCells count="100">
    <mergeCell ref="O15:U15"/>
    <mergeCell ref="N8:U10"/>
    <mergeCell ref="V8:X8"/>
    <mergeCell ref="V10:X10"/>
    <mergeCell ref="N12:U12"/>
    <mergeCell ref="V12:X12"/>
    <mergeCell ref="V13:W13"/>
    <mergeCell ref="J27:L27"/>
    <mergeCell ref="N27:U27"/>
    <mergeCell ref="V27:X27"/>
    <mergeCell ref="V17:X17"/>
    <mergeCell ref="B19:I19"/>
    <mergeCell ref="J19:L19"/>
    <mergeCell ref="N19:U19"/>
    <mergeCell ref="V19:X19"/>
    <mergeCell ref="N16:U18"/>
    <mergeCell ref="V16:X16"/>
    <mergeCell ref="V18:X18"/>
    <mergeCell ref="V25:X25"/>
    <mergeCell ref="O23:U23"/>
    <mergeCell ref="V23:W23"/>
    <mergeCell ref="B20:I20"/>
    <mergeCell ref="V24:X24"/>
    <mergeCell ref="V20:X20"/>
    <mergeCell ref="O21:U21"/>
    <mergeCell ref="V21:W21"/>
    <mergeCell ref="A1:X1"/>
    <mergeCell ref="A3:C3"/>
    <mergeCell ref="A4:C4"/>
    <mergeCell ref="D4:X4"/>
    <mergeCell ref="D3:X3"/>
    <mergeCell ref="M6:X6"/>
    <mergeCell ref="V7:X7"/>
    <mergeCell ref="N11:U11"/>
    <mergeCell ref="V11:X11"/>
    <mergeCell ref="M7:M15"/>
    <mergeCell ref="V9:X9"/>
    <mergeCell ref="V14:W14"/>
    <mergeCell ref="V15:W15"/>
    <mergeCell ref="O13:U13"/>
    <mergeCell ref="O14:U14"/>
    <mergeCell ref="N7:U7"/>
    <mergeCell ref="N20:U20"/>
    <mergeCell ref="J15:K15"/>
    <mergeCell ref="A7:A15"/>
    <mergeCell ref="B12:I12"/>
    <mergeCell ref="J9:L9"/>
    <mergeCell ref="C13:I13"/>
    <mergeCell ref="C14:I14"/>
    <mergeCell ref="J14:K14"/>
    <mergeCell ref="B7:I7"/>
    <mergeCell ref="J7:L7"/>
    <mergeCell ref="C15:I15"/>
    <mergeCell ref="B11:I11"/>
    <mergeCell ref="J11:L11"/>
    <mergeCell ref="J10:L10"/>
    <mergeCell ref="B8:I10"/>
    <mergeCell ref="J8:L8"/>
    <mergeCell ref="J12:L12"/>
    <mergeCell ref="J13:K13"/>
    <mergeCell ref="O22:U22"/>
    <mergeCell ref="V22:W22"/>
    <mergeCell ref="A16:A23"/>
    <mergeCell ref="A24:A31"/>
    <mergeCell ref="M16:M23"/>
    <mergeCell ref="M24:M31"/>
    <mergeCell ref="J24:L24"/>
    <mergeCell ref="C23:I23"/>
    <mergeCell ref="J23:K23"/>
    <mergeCell ref="J17:L17"/>
    <mergeCell ref="B16:I18"/>
    <mergeCell ref="J16:L16"/>
    <mergeCell ref="J18:L18"/>
    <mergeCell ref="J29:K29"/>
    <mergeCell ref="C30:I30"/>
    <mergeCell ref="J30:K30"/>
    <mergeCell ref="J20:L20"/>
    <mergeCell ref="C21:I21"/>
    <mergeCell ref="J26:L26"/>
    <mergeCell ref="J21:K21"/>
    <mergeCell ref="C22:I22"/>
    <mergeCell ref="J22:K22"/>
    <mergeCell ref="J25:L25"/>
    <mergeCell ref="B24:I26"/>
    <mergeCell ref="O31:U31"/>
    <mergeCell ref="V31:W31"/>
    <mergeCell ref="B28:I28"/>
    <mergeCell ref="J28:L28"/>
    <mergeCell ref="C29:I29"/>
    <mergeCell ref="N28:U28"/>
    <mergeCell ref="C31:I31"/>
    <mergeCell ref="J31:K31"/>
    <mergeCell ref="V30:W30"/>
    <mergeCell ref="N24:U26"/>
    <mergeCell ref="V28:X28"/>
    <mergeCell ref="O29:U29"/>
    <mergeCell ref="V29:W29"/>
    <mergeCell ref="O30:U30"/>
    <mergeCell ref="V26:X26"/>
    <mergeCell ref="B27:I27"/>
  </mergeCells>
  <dataValidations count="1">
    <dataValidation type="whole" allowBlank="1" showInputMessage="1" showErrorMessage="1" error="1～10までの整数で入力してください。" sqref="J13:K15 V13:W15 V21:W23 J21:K23 J29:K31 V29:W31">
      <formula1>0</formula1>
      <formula2>10</formula2>
    </dataValidation>
  </dataValidations>
  <printOptions horizontalCentered="1"/>
  <pageMargins left="0.7086614173228347" right="0.7086614173228347" top="0.5511811023622047" bottom="0.5511811023622047" header="0.31496062992125984" footer="0.31496062992125984"/>
  <pageSetup cellComments="asDisplayed" fitToHeight="0" fitToWidth="0" horizontalDpi="600" verticalDpi="600" orientation="portrait" paperSize="9" scale="86" r:id="rId3"/>
  <headerFooter scaleWithDoc="0">
    <oddHeader>&amp;R&amp;"ＭＳ Ｐ明朝,標準"様式Ⅱ</oddHeader>
  </headerFooter>
  <ignoredErrors>
    <ignoredError sqref="B13:B15 N13:N15 B21:B23 B29:B31 N29:N31 N21:N23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D26"/>
  <sheetViews>
    <sheetView view="pageBreakPreview" zoomScale="69" zoomScaleNormal="69" zoomScaleSheetLayoutView="69" zoomScalePageLayoutView="0" workbookViewId="0" topLeftCell="A1">
      <selection activeCell="B17" sqref="B17:X17"/>
    </sheetView>
  </sheetViews>
  <sheetFormatPr defaultColWidth="9.00390625" defaultRowHeight="13.5"/>
  <cols>
    <col min="1" max="11" width="3.75390625" style="28" customWidth="1"/>
    <col min="12" max="12" width="5.625" style="28" customWidth="1"/>
    <col min="13" max="23" width="3.75390625" style="28" customWidth="1"/>
    <col min="24" max="24" width="5.625" style="28" customWidth="1"/>
    <col min="25" max="30" width="3.75390625" style="28" customWidth="1"/>
    <col min="31" max="16384" width="9.00390625" style="28" customWidth="1"/>
  </cols>
  <sheetData>
    <row r="1" spans="1:30" ht="26.25" customHeight="1">
      <c r="A1" s="300" t="s">
        <v>309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81"/>
      <c r="Z1" s="81"/>
      <c r="AA1" s="81"/>
      <c r="AB1" s="81"/>
      <c r="AC1" s="81"/>
      <c r="AD1" s="81"/>
    </row>
    <row r="2" spans="1:30" ht="30.7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2"/>
      <c r="M2" s="91"/>
      <c r="N2" s="91"/>
      <c r="O2" s="91"/>
      <c r="P2" s="343" t="s">
        <v>348</v>
      </c>
      <c r="Q2" s="343"/>
      <c r="R2" s="343"/>
      <c r="S2" s="343"/>
      <c r="T2" s="343"/>
      <c r="U2" s="343"/>
      <c r="V2" s="343"/>
      <c r="W2" s="341" t="s">
        <v>433</v>
      </c>
      <c r="X2" s="342"/>
      <c r="Y2" s="81"/>
      <c r="Z2" s="81"/>
      <c r="AA2" s="81"/>
      <c r="AB2" s="81"/>
      <c r="AC2" s="81"/>
      <c r="AD2" s="81"/>
    </row>
    <row r="3" spans="1:30" ht="5.2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4"/>
      <c r="M3" s="93"/>
      <c r="N3" s="93"/>
      <c r="O3" s="93"/>
      <c r="P3" s="93"/>
      <c r="Q3" s="93"/>
      <c r="R3" s="95"/>
      <c r="S3" s="95"/>
      <c r="T3" s="95"/>
      <c r="U3" s="95"/>
      <c r="V3" s="95"/>
      <c r="W3" s="93"/>
      <c r="X3" s="93"/>
      <c r="Y3" s="81"/>
      <c r="Z3" s="81"/>
      <c r="AA3" s="81"/>
      <c r="AB3" s="81"/>
      <c r="AC3" s="81"/>
      <c r="AD3" s="81"/>
    </row>
    <row r="4" spans="1:30" ht="30.75" customHeight="1">
      <c r="A4" s="301" t="s">
        <v>1</v>
      </c>
      <c r="B4" s="302"/>
      <c r="C4" s="303"/>
      <c r="D4" s="310">
        <f>'H25申請書（様式Ⅱ）志望校一覧'!D3</f>
        <v>0</v>
      </c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2"/>
      <c r="Y4" s="81"/>
      <c r="Z4" s="81"/>
      <c r="AA4" s="81"/>
      <c r="AB4" s="81"/>
      <c r="AC4" s="81"/>
      <c r="AD4" s="81"/>
    </row>
    <row r="5" spans="1:30" ht="30.75" customHeight="1">
      <c r="A5" s="304" t="s">
        <v>113</v>
      </c>
      <c r="B5" s="305"/>
      <c r="C5" s="306"/>
      <c r="D5" s="338" t="str">
        <f>CONCATENATE('H25申請書（様式Ⅰ）'!D5,'H25申請書（様式Ⅰ）'!D6)</f>
        <v>（リストより選択）（リストより選択）</v>
      </c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40"/>
      <c r="Y5" s="81"/>
      <c r="Z5" s="81"/>
      <c r="AA5" s="81"/>
      <c r="AB5" s="81"/>
      <c r="AC5" s="81"/>
      <c r="AD5" s="81"/>
    </row>
    <row r="6" spans="1:30" ht="49.5" customHeight="1">
      <c r="A6" s="336" t="s">
        <v>431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81"/>
      <c r="Z6" s="81"/>
      <c r="AA6" s="81"/>
      <c r="AB6" s="81"/>
      <c r="AC6" s="81"/>
      <c r="AD6" s="81"/>
    </row>
    <row r="7" spans="1:24" ht="20.25" customHeight="1">
      <c r="A7" s="333" t="s">
        <v>114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</row>
    <row r="8" spans="1:24" ht="79.5" customHeight="1">
      <c r="A8" s="96" t="s">
        <v>313</v>
      </c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5"/>
    </row>
    <row r="9" spans="1:24" ht="79.5" customHeight="1">
      <c r="A9" s="97" t="s">
        <v>320</v>
      </c>
      <c r="B9" s="350"/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2"/>
    </row>
    <row r="10" spans="1:24" ht="79.5" customHeight="1">
      <c r="A10" s="98" t="s">
        <v>321</v>
      </c>
      <c r="B10" s="353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4"/>
      <c r="V10" s="354"/>
      <c r="W10" s="354"/>
      <c r="X10" s="355"/>
    </row>
    <row r="11" spans="1:24" ht="20.25" customHeight="1">
      <c r="A11" s="333" t="s">
        <v>315</v>
      </c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</row>
    <row r="12" spans="1:24" ht="173.25" customHeight="1">
      <c r="A12" s="96" t="s">
        <v>313</v>
      </c>
      <c r="B12" s="344"/>
      <c r="C12" s="344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44"/>
      <c r="P12" s="344"/>
      <c r="Q12" s="344"/>
      <c r="R12" s="344"/>
      <c r="S12" s="344"/>
      <c r="T12" s="344"/>
      <c r="U12" s="344"/>
      <c r="V12" s="344"/>
      <c r="W12" s="344"/>
      <c r="X12" s="345"/>
    </row>
    <row r="13" spans="1:24" ht="173.25" customHeight="1">
      <c r="A13" s="97" t="s">
        <v>320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7"/>
    </row>
    <row r="14" spans="1:24" ht="173.25" customHeight="1">
      <c r="A14" s="98" t="s">
        <v>321</v>
      </c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9"/>
    </row>
    <row r="15" spans="1:24" ht="20.25" customHeight="1">
      <c r="A15" s="333" t="s">
        <v>314</v>
      </c>
      <c r="B15" s="333"/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</row>
    <row r="16" spans="1:24" ht="174" customHeight="1">
      <c r="A16" s="96" t="s">
        <v>313</v>
      </c>
      <c r="B16" s="344"/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344"/>
      <c r="W16" s="344"/>
      <c r="X16" s="345"/>
    </row>
    <row r="17" spans="1:24" ht="174" customHeight="1">
      <c r="A17" s="97" t="s">
        <v>320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7"/>
    </row>
    <row r="18" spans="1:24" ht="174" customHeight="1">
      <c r="A18" s="98" t="s">
        <v>321</v>
      </c>
      <c r="B18" s="348"/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9"/>
    </row>
    <row r="19" spans="1:24" ht="20.25" customHeight="1">
      <c r="A19" s="333" t="s">
        <v>414</v>
      </c>
      <c r="B19" s="333"/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</row>
    <row r="20" spans="1:24" ht="120.75" customHeight="1">
      <c r="A20" s="330"/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2"/>
    </row>
    <row r="21" spans="1:24" ht="20.25" customHeight="1">
      <c r="A21" s="333" t="s">
        <v>415</v>
      </c>
      <c r="B21" s="333"/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/>
    </row>
    <row r="22" spans="1:24" ht="90" customHeight="1">
      <c r="A22" s="330"/>
      <c r="B22" s="331"/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2"/>
    </row>
    <row r="23" spans="1:24" ht="20.25" customHeight="1">
      <c r="A23" s="333" t="s">
        <v>416</v>
      </c>
      <c r="B23" s="333"/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</row>
    <row r="24" spans="1:24" ht="100.5" customHeight="1">
      <c r="A24" s="330"/>
      <c r="B24" s="331"/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2"/>
    </row>
    <row r="25" spans="1:24" ht="37.5" customHeight="1">
      <c r="A25" s="334" t="s">
        <v>432</v>
      </c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</row>
    <row r="26" spans="1:24" ht="37.5" customHeight="1">
      <c r="A26" s="334"/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</row>
  </sheetData>
  <sheetProtection password="E98E" sheet="1" objects="1" scenarios="1"/>
  <mergeCells count="28">
    <mergeCell ref="A20:X20"/>
    <mergeCell ref="A21:X21"/>
    <mergeCell ref="A26:X26"/>
    <mergeCell ref="A7:X7"/>
    <mergeCell ref="A11:X11"/>
    <mergeCell ref="A15:X15"/>
    <mergeCell ref="B8:X8"/>
    <mergeCell ref="B9:X9"/>
    <mergeCell ref="B10:X10"/>
    <mergeCell ref="B12:X12"/>
    <mergeCell ref="W2:X2"/>
    <mergeCell ref="P2:V2"/>
    <mergeCell ref="B16:X16"/>
    <mergeCell ref="B17:X17"/>
    <mergeCell ref="B18:X18"/>
    <mergeCell ref="A19:X19"/>
    <mergeCell ref="B13:X13"/>
    <mergeCell ref="B14:X14"/>
    <mergeCell ref="A22:X22"/>
    <mergeCell ref="A23:X23"/>
    <mergeCell ref="A24:X24"/>
    <mergeCell ref="A25:X25"/>
    <mergeCell ref="A6:X6"/>
    <mergeCell ref="A1:X1"/>
    <mergeCell ref="A4:C4"/>
    <mergeCell ref="D4:X4"/>
    <mergeCell ref="A5:C5"/>
    <mergeCell ref="D5:X5"/>
  </mergeCells>
  <dataValidations count="2">
    <dataValidation type="list" allowBlank="1" showInputMessage="1" showErrorMessage="1" sqref="W3">
      <formula1>"（選択）,有,無"</formula1>
    </dataValidation>
    <dataValidation type="list" allowBlank="1" showInputMessage="1" showErrorMessage="1" sqref="W2:X2">
      <formula1>"(選択),希望する,希望しない"</formula1>
    </dataValidation>
  </dataValidations>
  <printOptions horizontalCentered="1"/>
  <pageMargins left="0.7086614173228347" right="0.7086614173228347" top="0.5511811023622047" bottom="0.5511811023622047" header="0.31496062992125984" footer="0.31496062992125984"/>
  <pageSetup fitToHeight="0" fitToWidth="0" horizontalDpi="600" verticalDpi="600" orientation="portrait" paperSize="9" scale="84" r:id="rId3"/>
  <headerFooter scaleWithDoc="0">
    <oddHeader>&amp;R&amp;"ＭＳ Ｐ明朝,標準"様式Ⅲ&amp;K000000
</oddHeader>
  </headerFooter>
  <rowBreaks count="1" manualBreakCount="1">
    <brk id="14" max="2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7499799728393555"/>
    <pageSetUpPr fitToPage="1"/>
  </sheetPr>
  <dimension ref="A1:GB14"/>
  <sheetViews>
    <sheetView zoomScale="77" zoomScaleNormal="77" zoomScalePageLayoutView="0" workbookViewId="0" topLeftCell="A1">
      <selection activeCell="C37" sqref="C37"/>
    </sheetView>
  </sheetViews>
  <sheetFormatPr defaultColWidth="9.00390625" defaultRowHeight="13.5"/>
  <cols>
    <col min="1" max="1" width="5.375" style="0" customWidth="1"/>
    <col min="2" max="2" width="4.75390625" style="2" customWidth="1"/>
    <col min="3" max="3" width="5.625" style="0" customWidth="1"/>
    <col min="4" max="4" width="13.125" style="0" customWidth="1"/>
    <col min="5" max="5" width="13.125" style="3" customWidth="1"/>
    <col min="6" max="6" width="22.125" style="3" customWidth="1"/>
    <col min="7" max="7" width="31.75390625" style="3" customWidth="1"/>
    <col min="8" max="8" width="6.875" style="0" customWidth="1"/>
    <col min="9" max="9" width="14.125" style="0" customWidth="1"/>
    <col min="10" max="10" width="18.375" style="0" customWidth="1"/>
    <col min="11" max="11" width="27.875" style="0" customWidth="1"/>
    <col min="12" max="12" width="14.25390625" style="0" customWidth="1"/>
    <col min="13" max="13" width="28.875" style="0" customWidth="1"/>
    <col min="14" max="14" width="7.375" style="0" customWidth="1"/>
    <col min="15" max="15" width="32.00390625" style="0" customWidth="1"/>
    <col min="16" max="16" width="21.50390625" style="0" customWidth="1"/>
    <col min="17" max="17" width="17.375" style="0" customWidth="1"/>
    <col min="18" max="18" width="18.375" style="0" customWidth="1"/>
    <col min="21" max="22" width="9.00390625" style="0" customWidth="1"/>
    <col min="23" max="23" width="5.625" style="0" customWidth="1"/>
    <col min="24" max="24" width="9.00390625" style="0" customWidth="1"/>
    <col min="25" max="25" width="5.75390625" style="0" customWidth="1"/>
    <col min="26" max="26" width="9.00390625" style="0" customWidth="1"/>
    <col min="27" max="27" width="5.625" style="0" customWidth="1"/>
    <col min="136" max="184" width="9.00390625" style="1" customWidth="1"/>
  </cols>
  <sheetData>
    <row r="1" spans="28:137" ht="13.5" customHeight="1">
      <c r="AB1" s="392" t="s">
        <v>15</v>
      </c>
      <c r="AC1" s="393"/>
      <c r="AD1" s="393"/>
      <c r="AE1" s="393"/>
      <c r="AF1" s="394"/>
      <c r="AG1" s="395" t="s">
        <v>16</v>
      </c>
      <c r="AH1" s="396"/>
      <c r="AI1" s="396"/>
      <c r="AJ1" s="396"/>
      <c r="AK1" s="396"/>
      <c r="AL1" s="396"/>
      <c r="AM1" s="396"/>
      <c r="AN1" s="396"/>
      <c r="AO1" s="396"/>
      <c r="AP1" s="396"/>
      <c r="AQ1" s="396"/>
      <c r="AR1" s="396"/>
      <c r="AS1" s="396"/>
      <c r="AT1" s="396"/>
      <c r="AU1" s="396"/>
      <c r="AV1" s="396"/>
      <c r="AW1" s="396"/>
      <c r="AX1" s="396"/>
      <c r="AY1" s="396"/>
      <c r="AZ1" s="396"/>
      <c r="BA1" s="396"/>
      <c r="BB1" s="396"/>
      <c r="BC1" s="396"/>
      <c r="BD1" s="396"/>
      <c r="BE1" s="396"/>
      <c r="BF1" s="396"/>
      <c r="BG1" s="396"/>
      <c r="BH1" s="396"/>
      <c r="BI1" s="396"/>
      <c r="BJ1" s="396"/>
      <c r="BK1" s="396"/>
      <c r="BL1" s="396"/>
      <c r="BM1" s="396"/>
      <c r="BN1" s="396"/>
      <c r="BO1" s="396"/>
      <c r="BP1" s="396"/>
      <c r="BQ1" s="396"/>
      <c r="BR1" s="396"/>
      <c r="BS1" s="396"/>
      <c r="BT1" s="396"/>
      <c r="BU1" s="396"/>
      <c r="BV1" s="396"/>
      <c r="BW1" s="397"/>
      <c r="BX1" s="401"/>
      <c r="BY1" s="398" t="s">
        <v>17</v>
      </c>
      <c r="BZ1" s="399"/>
      <c r="CA1" s="399"/>
      <c r="CB1" s="399"/>
      <c r="CC1" s="399"/>
      <c r="CD1" s="399"/>
      <c r="CE1" s="399"/>
      <c r="CF1" s="399"/>
      <c r="CG1" s="400"/>
      <c r="CH1" s="389" t="s">
        <v>18</v>
      </c>
      <c r="CI1" s="389"/>
      <c r="CJ1" s="389"/>
      <c r="CK1" s="389"/>
      <c r="CL1" s="389"/>
      <c r="CM1" s="389"/>
      <c r="CN1" s="389"/>
      <c r="CO1" s="389"/>
      <c r="CP1" s="389"/>
      <c r="CQ1" s="389"/>
      <c r="CR1" s="389"/>
      <c r="CS1" s="389"/>
      <c r="CT1" s="389"/>
      <c r="CU1" s="389"/>
      <c r="CV1" s="389"/>
      <c r="CW1" s="389"/>
      <c r="CX1" s="389"/>
      <c r="CY1" s="389"/>
      <c r="CZ1" s="389"/>
      <c r="DA1" s="389"/>
      <c r="DB1" s="389"/>
      <c r="DC1" s="389"/>
      <c r="DD1" s="389"/>
      <c r="DE1" s="389"/>
      <c r="DF1" s="389"/>
      <c r="DG1" s="389"/>
      <c r="DH1" s="389"/>
      <c r="DI1" s="389"/>
      <c r="DJ1" s="389"/>
      <c r="DK1" s="389"/>
      <c r="DL1" s="389"/>
      <c r="DM1" s="389"/>
      <c r="DN1" s="389"/>
      <c r="DO1" s="389"/>
      <c r="DP1" s="389"/>
      <c r="DQ1" s="389"/>
      <c r="DR1" s="389"/>
      <c r="DS1" s="389"/>
      <c r="DT1" s="389"/>
      <c r="DU1" s="369"/>
      <c r="DV1" s="390"/>
      <c r="DW1" s="390"/>
      <c r="DX1" s="390"/>
      <c r="DY1" s="390"/>
      <c r="DZ1" s="390"/>
      <c r="EA1" s="390"/>
      <c r="EB1" s="390"/>
      <c r="EC1" s="367"/>
      <c r="ED1" s="370"/>
      <c r="EE1" s="372"/>
      <c r="EG1" s="356"/>
    </row>
    <row r="2" spans="28:137" ht="13.5" customHeight="1">
      <c r="AB2" s="402" t="s">
        <v>19</v>
      </c>
      <c r="AC2" s="402" t="s">
        <v>20</v>
      </c>
      <c r="AD2" s="402" t="s">
        <v>21</v>
      </c>
      <c r="AE2" s="402" t="s">
        <v>22</v>
      </c>
      <c r="AF2" s="402" t="s">
        <v>23</v>
      </c>
      <c r="AG2" s="365" t="s">
        <v>24</v>
      </c>
      <c r="AH2" s="391"/>
      <c r="AI2" s="391"/>
      <c r="AJ2" s="391"/>
      <c r="AK2" s="391"/>
      <c r="AL2" s="365" t="s">
        <v>25</v>
      </c>
      <c r="AM2" s="391"/>
      <c r="AN2" s="391"/>
      <c r="AO2" s="391"/>
      <c r="AP2" s="391"/>
      <c r="AQ2" s="365" t="s">
        <v>26</v>
      </c>
      <c r="AR2" s="391"/>
      <c r="AS2" s="391"/>
      <c r="AT2" s="391"/>
      <c r="AU2" s="391"/>
      <c r="AV2" s="365" t="s">
        <v>27</v>
      </c>
      <c r="AW2" s="391"/>
      <c r="AX2" s="391"/>
      <c r="AY2" s="391"/>
      <c r="AZ2" s="391"/>
      <c r="BA2" s="365" t="s">
        <v>28</v>
      </c>
      <c r="BB2" s="391"/>
      <c r="BC2" s="391"/>
      <c r="BD2" s="391"/>
      <c r="BE2" s="391"/>
      <c r="BF2" s="365" t="s">
        <v>29</v>
      </c>
      <c r="BG2" s="391"/>
      <c r="BH2" s="391"/>
      <c r="BI2" s="391"/>
      <c r="BJ2" s="391"/>
      <c r="BK2" s="366" t="s">
        <v>30</v>
      </c>
      <c r="BL2" s="391"/>
      <c r="BM2" s="391"/>
      <c r="BN2" s="391"/>
      <c r="BO2" s="391"/>
      <c r="BP2" s="365" t="s">
        <v>31</v>
      </c>
      <c r="BQ2" s="391"/>
      <c r="BR2" s="391"/>
      <c r="BS2" s="391"/>
      <c r="BT2" s="391"/>
      <c r="BU2" s="391"/>
      <c r="BV2" s="391"/>
      <c r="BW2" s="391"/>
      <c r="BX2" s="401"/>
      <c r="BY2" s="360" t="s">
        <v>32</v>
      </c>
      <c r="BZ2" s="360" t="s">
        <v>33</v>
      </c>
      <c r="CA2" s="360" t="s">
        <v>34</v>
      </c>
      <c r="CB2" s="360" t="s">
        <v>35</v>
      </c>
      <c r="CC2" s="360" t="s">
        <v>36</v>
      </c>
      <c r="CD2" s="360" t="s">
        <v>37</v>
      </c>
      <c r="CE2" s="360" t="s">
        <v>407</v>
      </c>
      <c r="CF2" s="360" t="s">
        <v>408</v>
      </c>
      <c r="CG2" s="360" t="s">
        <v>409</v>
      </c>
      <c r="CH2" s="374" t="s">
        <v>24</v>
      </c>
      <c r="CI2" s="375"/>
      <c r="CJ2" s="375"/>
      <c r="CK2" s="375"/>
      <c r="CL2" s="375"/>
      <c r="CM2" s="376"/>
      <c r="CN2" s="376"/>
      <c r="CO2" s="374" t="s">
        <v>38</v>
      </c>
      <c r="CP2" s="375"/>
      <c r="CQ2" s="375"/>
      <c r="CR2" s="375"/>
      <c r="CS2" s="375"/>
      <c r="CT2" s="376"/>
      <c r="CU2" s="376"/>
      <c r="CV2" s="374" t="s">
        <v>27</v>
      </c>
      <c r="CW2" s="375"/>
      <c r="CX2" s="375"/>
      <c r="CY2" s="375"/>
      <c r="CZ2" s="375"/>
      <c r="DA2" s="376"/>
      <c r="DB2" s="376"/>
      <c r="DC2" s="374" t="s">
        <v>28</v>
      </c>
      <c r="DD2" s="375"/>
      <c r="DE2" s="375"/>
      <c r="DF2" s="375"/>
      <c r="DG2" s="375"/>
      <c r="DH2" s="376"/>
      <c r="DI2" s="376"/>
      <c r="DJ2" s="374" t="s">
        <v>39</v>
      </c>
      <c r="DK2" s="375"/>
      <c r="DL2" s="375"/>
      <c r="DM2" s="375"/>
      <c r="DN2" s="375"/>
      <c r="DO2" s="376"/>
      <c r="DP2" s="376"/>
      <c r="DQ2" s="383" t="s">
        <v>40</v>
      </c>
      <c r="DR2" s="385" t="s">
        <v>41</v>
      </c>
      <c r="DS2" s="385" t="s">
        <v>42</v>
      </c>
      <c r="DT2" s="385" t="s">
        <v>43</v>
      </c>
      <c r="DU2" s="387" t="s">
        <v>30</v>
      </c>
      <c r="DV2" s="388"/>
      <c r="DW2" s="388"/>
      <c r="DX2" s="388"/>
      <c r="DY2" s="388"/>
      <c r="DZ2" s="388"/>
      <c r="EA2" s="388"/>
      <c r="EB2" s="388"/>
      <c r="EC2" s="388"/>
      <c r="ED2" s="370"/>
      <c r="EE2" s="372"/>
      <c r="EG2" s="356"/>
    </row>
    <row r="3" spans="4:137" ht="21.75" customHeight="1" hidden="1">
      <c r="D3" s="356" t="s">
        <v>410</v>
      </c>
      <c r="E3" s="356"/>
      <c r="F3" s="356"/>
      <c r="G3" s="356"/>
      <c r="H3" s="356"/>
      <c r="I3" s="57"/>
      <c r="O3" s="367"/>
      <c r="P3" s="368"/>
      <c r="Q3" s="368"/>
      <c r="R3" s="368"/>
      <c r="S3" s="369"/>
      <c r="T3" s="56"/>
      <c r="U3" s="55"/>
      <c r="V3" s="356" t="s">
        <v>350</v>
      </c>
      <c r="W3" s="356"/>
      <c r="X3" s="356"/>
      <c r="Y3" s="356"/>
      <c r="Z3" s="356"/>
      <c r="AA3" s="356"/>
      <c r="AB3" s="403"/>
      <c r="AC3" s="403"/>
      <c r="AD3" s="403"/>
      <c r="AE3" s="403"/>
      <c r="AF3" s="403"/>
      <c r="AG3" s="391"/>
      <c r="AH3" s="391"/>
      <c r="AI3" s="391"/>
      <c r="AJ3" s="391"/>
      <c r="AK3" s="391"/>
      <c r="AL3" s="391"/>
      <c r="AM3" s="391"/>
      <c r="AN3" s="391"/>
      <c r="AO3" s="391"/>
      <c r="AP3" s="391"/>
      <c r="AQ3" s="391"/>
      <c r="AR3" s="391"/>
      <c r="AS3" s="391"/>
      <c r="AT3" s="391"/>
      <c r="AU3" s="391"/>
      <c r="AV3" s="391"/>
      <c r="AW3" s="391"/>
      <c r="AX3" s="391"/>
      <c r="AY3" s="391"/>
      <c r="AZ3" s="391"/>
      <c r="BA3" s="391"/>
      <c r="BB3" s="391"/>
      <c r="BC3" s="391"/>
      <c r="BD3" s="391"/>
      <c r="BE3" s="391"/>
      <c r="BF3" s="391"/>
      <c r="BG3" s="391"/>
      <c r="BH3" s="391"/>
      <c r="BI3" s="391"/>
      <c r="BJ3" s="391"/>
      <c r="BK3" s="4" t="s">
        <v>44</v>
      </c>
      <c r="BL3" s="4" t="s">
        <v>45</v>
      </c>
      <c r="BM3" s="4" t="s">
        <v>46</v>
      </c>
      <c r="BN3" s="4" t="s">
        <v>47</v>
      </c>
      <c r="BO3" s="4" t="s">
        <v>48</v>
      </c>
      <c r="BP3" s="363" t="s">
        <v>49</v>
      </c>
      <c r="BQ3" s="363" t="s">
        <v>50</v>
      </c>
      <c r="BR3" s="363" t="s">
        <v>51</v>
      </c>
      <c r="BS3" s="363" t="s">
        <v>52</v>
      </c>
      <c r="BT3" s="363" t="s">
        <v>53</v>
      </c>
      <c r="BU3" s="365" t="s">
        <v>54</v>
      </c>
      <c r="BV3" s="365" t="s">
        <v>55</v>
      </c>
      <c r="BW3" s="365" t="s">
        <v>56</v>
      </c>
      <c r="BX3" s="401"/>
      <c r="BY3" s="361"/>
      <c r="BZ3" s="361"/>
      <c r="CA3" s="361"/>
      <c r="CB3" s="361"/>
      <c r="CC3" s="361"/>
      <c r="CD3" s="361"/>
      <c r="CE3" s="361"/>
      <c r="CF3" s="361"/>
      <c r="CG3" s="361"/>
      <c r="CH3" s="377"/>
      <c r="CI3" s="378"/>
      <c r="CJ3" s="378"/>
      <c r="CK3" s="378"/>
      <c r="CL3" s="378"/>
      <c r="CM3" s="379"/>
      <c r="CN3" s="379"/>
      <c r="CO3" s="377"/>
      <c r="CP3" s="378"/>
      <c r="CQ3" s="378"/>
      <c r="CR3" s="378"/>
      <c r="CS3" s="378"/>
      <c r="CT3" s="379"/>
      <c r="CU3" s="379"/>
      <c r="CV3" s="377"/>
      <c r="CW3" s="378"/>
      <c r="CX3" s="378"/>
      <c r="CY3" s="378"/>
      <c r="CZ3" s="378"/>
      <c r="DA3" s="379"/>
      <c r="DB3" s="379"/>
      <c r="DC3" s="377"/>
      <c r="DD3" s="378"/>
      <c r="DE3" s="378"/>
      <c r="DF3" s="378"/>
      <c r="DG3" s="378"/>
      <c r="DH3" s="379"/>
      <c r="DI3" s="379"/>
      <c r="DJ3" s="377"/>
      <c r="DK3" s="378"/>
      <c r="DL3" s="378"/>
      <c r="DM3" s="378"/>
      <c r="DN3" s="378"/>
      <c r="DO3" s="379"/>
      <c r="DP3" s="379"/>
      <c r="DQ3" s="384"/>
      <c r="DR3" s="386"/>
      <c r="DS3" s="386"/>
      <c r="DT3" s="386"/>
      <c r="DU3" s="5" t="s">
        <v>44</v>
      </c>
      <c r="DV3" s="5" t="s">
        <v>45</v>
      </c>
      <c r="DW3" s="5" t="s">
        <v>46</v>
      </c>
      <c r="DX3" s="5" t="s">
        <v>47</v>
      </c>
      <c r="DY3" s="5" t="s">
        <v>48</v>
      </c>
      <c r="DZ3" s="5" t="s">
        <v>57</v>
      </c>
      <c r="EA3" s="357" t="s">
        <v>58</v>
      </c>
      <c r="EB3" s="358"/>
      <c r="EC3" s="359"/>
      <c r="ED3" s="370"/>
      <c r="EE3" s="372"/>
      <c r="EG3" s="356"/>
    </row>
    <row r="4" spans="1:184" s="6" customFormat="1" ht="67.5" hidden="1">
      <c r="A4" s="6" t="s">
        <v>59</v>
      </c>
      <c r="B4" s="7" t="s">
        <v>349</v>
      </c>
      <c r="C4" s="6" t="s">
        <v>60</v>
      </c>
      <c r="D4" s="6" t="s">
        <v>61</v>
      </c>
      <c r="E4" s="8" t="s">
        <v>62</v>
      </c>
      <c r="F4" s="8" t="s">
        <v>63</v>
      </c>
      <c r="G4" s="8" t="s">
        <v>213</v>
      </c>
      <c r="H4" s="6" t="s">
        <v>64</v>
      </c>
      <c r="I4" s="6" t="s">
        <v>411</v>
      </c>
      <c r="J4" s="41" t="s">
        <v>65</v>
      </c>
      <c r="K4" s="40" t="s">
        <v>66</v>
      </c>
      <c r="L4" s="40" t="s">
        <v>67</v>
      </c>
      <c r="M4" s="9" t="s">
        <v>214</v>
      </c>
      <c r="N4" s="6" t="s">
        <v>68</v>
      </c>
      <c r="O4" s="10" t="s">
        <v>69</v>
      </c>
      <c r="P4" s="10" t="s">
        <v>317</v>
      </c>
      <c r="Q4" s="10" t="s">
        <v>70</v>
      </c>
      <c r="R4" s="10" t="s">
        <v>71</v>
      </c>
      <c r="S4" s="10" t="s">
        <v>73</v>
      </c>
      <c r="T4" s="10" t="s">
        <v>72</v>
      </c>
      <c r="U4" s="10" t="s">
        <v>74</v>
      </c>
      <c r="V4" s="54" t="s">
        <v>351</v>
      </c>
      <c r="W4" s="54" t="s">
        <v>352</v>
      </c>
      <c r="X4" s="54" t="s">
        <v>353</v>
      </c>
      <c r="Y4" s="54" t="s">
        <v>354</v>
      </c>
      <c r="Z4" s="54" t="s">
        <v>355</v>
      </c>
      <c r="AA4" s="54" t="s">
        <v>356</v>
      </c>
      <c r="AB4" s="404"/>
      <c r="AC4" s="404"/>
      <c r="AD4" s="404"/>
      <c r="AE4" s="404"/>
      <c r="AF4" s="404"/>
      <c r="AG4" s="11" t="s">
        <v>75</v>
      </c>
      <c r="AH4" s="11" t="s">
        <v>76</v>
      </c>
      <c r="AI4" s="11" t="s">
        <v>77</v>
      </c>
      <c r="AJ4" s="11" t="s">
        <v>78</v>
      </c>
      <c r="AK4" s="11" t="s">
        <v>79</v>
      </c>
      <c r="AL4" s="11" t="s">
        <v>75</v>
      </c>
      <c r="AM4" s="11" t="s">
        <v>76</v>
      </c>
      <c r="AN4" s="11" t="s">
        <v>77</v>
      </c>
      <c r="AO4" s="11" t="s">
        <v>78</v>
      </c>
      <c r="AP4" s="11" t="s">
        <v>79</v>
      </c>
      <c r="AQ4" s="11" t="s">
        <v>75</v>
      </c>
      <c r="AR4" s="11" t="s">
        <v>76</v>
      </c>
      <c r="AS4" s="11" t="s">
        <v>77</v>
      </c>
      <c r="AT4" s="11" t="s">
        <v>78</v>
      </c>
      <c r="AU4" s="11" t="s">
        <v>79</v>
      </c>
      <c r="AV4" s="11" t="s">
        <v>75</v>
      </c>
      <c r="AW4" s="11" t="s">
        <v>76</v>
      </c>
      <c r="AX4" s="11" t="s">
        <v>77</v>
      </c>
      <c r="AY4" s="11" t="s">
        <v>78</v>
      </c>
      <c r="AZ4" s="11" t="s">
        <v>79</v>
      </c>
      <c r="BA4" s="11" t="s">
        <v>75</v>
      </c>
      <c r="BB4" s="11" t="s">
        <v>76</v>
      </c>
      <c r="BC4" s="11" t="s">
        <v>77</v>
      </c>
      <c r="BD4" s="11" t="s">
        <v>78</v>
      </c>
      <c r="BE4" s="11" t="s">
        <v>79</v>
      </c>
      <c r="BF4" s="11" t="s">
        <v>75</v>
      </c>
      <c r="BG4" s="11" t="s">
        <v>76</v>
      </c>
      <c r="BH4" s="11" t="s">
        <v>77</v>
      </c>
      <c r="BI4" s="11" t="s">
        <v>78</v>
      </c>
      <c r="BJ4" s="11" t="s">
        <v>79</v>
      </c>
      <c r="BK4" s="12" t="s">
        <v>80</v>
      </c>
      <c r="BL4" s="12" t="s">
        <v>81</v>
      </c>
      <c r="BM4" s="12" t="s">
        <v>82</v>
      </c>
      <c r="BN4" s="12" t="s">
        <v>83</v>
      </c>
      <c r="BO4" s="12" t="s">
        <v>84</v>
      </c>
      <c r="BP4" s="364"/>
      <c r="BQ4" s="363"/>
      <c r="BR4" s="364"/>
      <c r="BS4" s="364"/>
      <c r="BT4" s="364"/>
      <c r="BU4" s="366"/>
      <c r="BV4" s="366"/>
      <c r="BW4" s="366"/>
      <c r="BX4" s="401"/>
      <c r="BY4" s="362"/>
      <c r="BZ4" s="362"/>
      <c r="CA4" s="362"/>
      <c r="CB4" s="362"/>
      <c r="CC4" s="362"/>
      <c r="CD4" s="362"/>
      <c r="CE4" s="362"/>
      <c r="CF4" s="362"/>
      <c r="CG4" s="362"/>
      <c r="CH4" s="13" t="s">
        <v>85</v>
      </c>
      <c r="CI4" s="13" t="s">
        <v>86</v>
      </c>
      <c r="CJ4" s="13" t="s">
        <v>87</v>
      </c>
      <c r="CK4" s="13" t="s">
        <v>88</v>
      </c>
      <c r="CL4" s="13" t="s">
        <v>89</v>
      </c>
      <c r="CM4" s="13" t="s">
        <v>90</v>
      </c>
      <c r="CN4" s="14" t="s">
        <v>91</v>
      </c>
      <c r="CO4" s="13" t="s">
        <v>85</v>
      </c>
      <c r="CP4" s="13" t="s">
        <v>86</v>
      </c>
      <c r="CQ4" s="13" t="s">
        <v>87</v>
      </c>
      <c r="CR4" s="13" t="s">
        <v>88</v>
      </c>
      <c r="CS4" s="13" t="s">
        <v>89</v>
      </c>
      <c r="CT4" s="13" t="s">
        <v>90</v>
      </c>
      <c r="CU4" s="14" t="s">
        <v>91</v>
      </c>
      <c r="CV4" s="13" t="s">
        <v>85</v>
      </c>
      <c r="CW4" s="13" t="s">
        <v>86</v>
      </c>
      <c r="CX4" s="13" t="s">
        <v>87</v>
      </c>
      <c r="CY4" s="13" t="s">
        <v>88</v>
      </c>
      <c r="CZ4" s="13" t="s">
        <v>89</v>
      </c>
      <c r="DA4" s="13" t="s">
        <v>90</v>
      </c>
      <c r="DB4" s="14" t="s">
        <v>91</v>
      </c>
      <c r="DC4" s="13" t="s">
        <v>85</v>
      </c>
      <c r="DD4" s="13" t="s">
        <v>86</v>
      </c>
      <c r="DE4" s="13" t="s">
        <v>87</v>
      </c>
      <c r="DF4" s="13" t="s">
        <v>88</v>
      </c>
      <c r="DG4" s="13" t="s">
        <v>89</v>
      </c>
      <c r="DH4" s="13" t="s">
        <v>90</v>
      </c>
      <c r="DI4" s="14" t="s">
        <v>91</v>
      </c>
      <c r="DJ4" s="13" t="s">
        <v>85</v>
      </c>
      <c r="DK4" s="13" t="s">
        <v>86</v>
      </c>
      <c r="DL4" s="13" t="s">
        <v>87</v>
      </c>
      <c r="DM4" s="13" t="s">
        <v>88</v>
      </c>
      <c r="DN4" s="13" t="s">
        <v>89</v>
      </c>
      <c r="DO4" s="13" t="s">
        <v>90</v>
      </c>
      <c r="DP4" s="14" t="s">
        <v>91</v>
      </c>
      <c r="DQ4" s="15" t="s">
        <v>92</v>
      </c>
      <c r="DR4" s="15" t="s">
        <v>93</v>
      </c>
      <c r="DS4" s="15" t="s">
        <v>94</v>
      </c>
      <c r="DT4" s="15" t="s">
        <v>95</v>
      </c>
      <c r="DU4" s="16" t="s">
        <v>80</v>
      </c>
      <c r="DV4" s="16" t="s">
        <v>81</v>
      </c>
      <c r="DW4" s="16" t="s">
        <v>82</v>
      </c>
      <c r="DX4" s="16" t="s">
        <v>83</v>
      </c>
      <c r="DY4" s="16" t="s">
        <v>84</v>
      </c>
      <c r="DZ4" s="16" t="s">
        <v>96</v>
      </c>
      <c r="EA4" s="17" t="s">
        <v>97</v>
      </c>
      <c r="EB4" s="18" t="s">
        <v>98</v>
      </c>
      <c r="EC4" s="19" t="s">
        <v>99</v>
      </c>
      <c r="ED4" s="371"/>
      <c r="EE4" s="373"/>
      <c r="EF4" s="20"/>
      <c r="EG4" s="356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</row>
    <row r="5" spans="1:135" s="22" customFormat="1" ht="23.25" customHeight="1" hidden="1">
      <c r="A5" s="380">
        <v>1</v>
      </c>
      <c r="B5" s="21">
        <v>1</v>
      </c>
      <c r="C5" s="21" t="s">
        <v>286</v>
      </c>
      <c r="D5" s="46">
        <f>'H25申請書（様式Ⅰ）'!D4</f>
        <v>0</v>
      </c>
      <c r="E5" s="46">
        <f>'H25申請書（様式Ⅰ）'!D3</f>
        <v>0</v>
      </c>
      <c r="F5" s="23" t="str">
        <f>'H25申請書（様式Ⅰ）'!D5</f>
        <v>（リストより選択）</v>
      </c>
      <c r="G5" s="23" t="str">
        <f>'H25申請書（様式Ⅰ）'!D6</f>
        <v>（リストより選択）</v>
      </c>
      <c r="H5" s="48" t="str">
        <f>'H25申請書（様式Ⅰ）'!Y5</f>
        <v>（リストより選択）</v>
      </c>
      <c r="I5" s="48"/>
      <c r="K5" s="51">
        <f>'H25申請書（様式Ⅲ）留学計画書'!B8</f>
        <v>0</v>
      </c>
      <c r="M5" s="22" t="str">
        <f>CONCATENATE("g",'H25申請書（様式Ⅰ）'!O3,"@edu.cc.ocha.ac.jp")</f>
        <v>g@edu.cc.ocha.ac.jp</v>
      </c>
      <c r="N5" s="21" t="s">
        <v>100</v>
      </c>
      <c r="O5" s="22" t="str">
        <f>'H25申請書（様式Ⅱ）志望校一覧'!B8</f>
        <v>（大学名をリストより選択）</v>
      </c>
      <c r="P5" s="22" t="str">
        <f>'H25申請書（様式Ⅱ）志望校一覧'!B11</f>
        <v>（国名をリストより選択）</v>
      </c>
      <c r="Q5" s="22" t="str">
        <f>CONCATENATE('H25申請書（様式Ⅱ）志望校一覧'!J8,'H25申請書（様式Ⅱ）志望校一覧'!J9,'H25申請書（様式Ⅱ）志望校一覧'!J10)</f>
        <v>（開始月を選択）～(終了月を選択)</v>
      </c>
      <c r="R5" s="22" t="str">
        <f>'H25申請書（様式Ⅱ）志望校一覧'!J11</f>
        <v>（半期／通年を選択）</v>
      </c>
      <c r="V5" s="59" t="s">
        <v>378</v>
      </c>
      <c r="W5" s="59" t="s">
        <v>391</v>
      </c>
      <c r="X5" s="59" t="s">
        <v>379</v>
      </c>
      <c r="Y5" s="59" t="s">
        <v>396</v>
      </c>
      <c r="Z5" s="59" t="s">
        <v>385</v>
      </c>
      <c r="AA5" s="59" t="s">
        <v>402</v>
      </c>
      <c r="BU5" s="22" t="e">
        <f>ROUNDDOWN((BP5*4+BQ5*3+BR5*2+BS5*1)/BT5,4)</f>
        <v>#DIV/0!</v>
      </c>
      <c r="ED5" s="22">
        <f aca="true" t="shared" si="0" ref="ED5:ED10">SUM(DU5:DZ5)+EC5</f>
        <v>0</v>
      </c>
      <c r="EE5" s="22">
        <f aca="true" t="shared" si="1" ref="EE5:EE10">BX5+ED5</f>
        <v>0</v>
      </c>
    </row>
    <row r="6" spans="1:135" s="22" customFormat="1" ht="23.25" customHeight="1" hidden="1">
      <c r="A6" s="381"/>
      <c r="B6" s="21">
        <v>1</v>
      </c>
      <c r="C6" s="21" t="s">
        <v>288</v>
      </c>
      <c r="D6" s="46">
        <f aca="true" t="shared" si="2" ref="D6:E10">D5</f>
        <v>0</v>
      </c>
      <c r="E6" s="46">
        <f t="shared" si="2"/>
        <v>0</v>
      </c>
      <c r="F6" s="23" t="str">
        <f>F5</f>
        <v>（リストより選択）</v>
      </c>
      <c r="G6" s="23" t="str">
        <f>G5</f>
        <v>（リストより選択）</v>
      </c>
      <c r="H6" s="48" t="str">
        <f>H5</f>
        <v>（リストより選択）</v>
      </c>
      <c r="I6" s="48">
        <f>I5</f>
        <v>0</v>
      </c>
      <c r="K6" s="51">
        <f>'H25申請書（様式Ⅲ）留学計画書'!B8</f>
        <v>0</v>
      </c>
      <c r="M6" s="22" t="str">
        <f>M5</f>
        <v>g@edu.cc.ocha.ac.jp</v>
      </c>
      <c r="N6" s="21" t="s">
        <v>100</v>
      </c>
      <c r="O6" s="22" t="str">
        <f>'H25申請書（様式Ⅱ）志望校一覧'!N8</f>
        <v>（大学名をリストより選択）</v>
      </c>
      <c r="P6" s="22" t="str">
        <f>'H25申請書（様式Ⅱ）志望校一覧'!N11</f>
        <v>（国名をリストより選択）</v>
      </c>
      <c r="Q6" s="22" t="str">
        <f>CONCATENATE('H25申請書（様式Ⅱ）志望校一覧'!V8,'H25申請書（様式Ⅱ）志望校一覧'!V9,'H25申請書（様式Ⅱ）志望校一覧'!V10)</f>
        <v>（開始月を選択）～(終了月を選択)</v>
      </c>
      <c r="R6" s="22" t="str">
        <f>'H25申請書（様式Ⅱ）志望校一覧'!V11</f>
        <v>（半期／通年を選択）</v>
      </c>
      <c r="V6" s="59" t="str">
        <f>'H25申請書（様式Ⅱ）志望校一覧'!O13</f>
        <v>(使用言語をリストより選択）</v>
      </c>
      <c r="W6" s="59" t="s">
        <v>386</v>
      </c>
      <c r="X6" s="59" t="s">
        <v>380</v>
      </c>
      <c r="Y6" s="59" t="s">
        <v>397</v>
      </c>
      <c r="Z6" s="59" t="s">
        <v>434</v>
      </c>
      <c r="AA6" s="59" t="s">
        <v>403</v>
      </c>
      <c r="BP6" s="22">
        <f aca="true" t="shared" si="3" ref="BP6:BU10">BP5</f>
        <v>0</v>
      </c>
      <c r="BQ6" s="22">
        <f t="shared" si="3"/>
        <v>0</v>
      </c>
      <c r="BR6" s="22">
        <f t="shared" si="3"/>
        <v>0</v>
      </c>
      <c r="BS6" s="22">
        <f t="shared" si="3"/>
        <v>0</v>
      </c>
      <c r="BT6" s="22">
        <f t="shared" si="3"/>
        <v>0</v>
      </c>
      <c r="BU6" s="22" t="e">
        <f t="shared" si="3"/>
        <v>#DIV/0!</v>
      </c>
      <c r="ED6" s="22">
        <f t="shared" si="0"/>
        <v>0</v>
      </c>
      <c r="EE6" s="22">
        <f t="shared" si="1"/>
        <v>0</v>
      </c>
    </row>
    <row r="7" spans="1:135" s="22" customFormat="1" ht="23.25" customHeight="1" hidden="1">
      <c r="A7" s="381"/>
      <c r="B7" s="27">
        <v>2</v>
      </c>
      <c r="C7" s="27" t="s">
        <v>285</v>
      </c>
      <c r="D7" s="47">
        <f t="shared" si="2"/>
        <v>0</v>
      </c>
      <c r="E7" s="47">
        <f t="shared" si="2"/>
        <v>0</v>
      </c>
      <c r="F7" s="26" t="str">
        <f>F5</f>
        <v>（リストより選択）</v>
      </c>
      <c r="G7" s="26" t="str">
        <f>G5</f>
        <v>（リストより選択）</v>
      </c>
      <c r="H7" s="49" t="str">
        <f>H5</f>
        <v>（リストより選択）</v>
      </c>
      <c r="I7" s="49">
        <f>I5</f>
        <v>0</v>
      </c>
      <c r="J7" s="25"/>
      <c r="K7" s="52">
        <f>'H25申請書（様式Ⅲ）留学計画書'!B9</f>
        <v>0</v>
      </c>
      <c r="L7" s="25"/>
      <c r="M7" s="22" t="str">
        <f>M5</f>
        <v>g@edu.cc.ocha.ac.jp</v>
      </c>
      <c r="N7" s="27" t="s">
        <v>318</v>
      </c>
      <c r="O7" s="25" t="str">
        <f>'H25申請書（様式Ⅱ）志望校一覧'!B16</f>
        <v>（大学名をリストより選択）</v>
      </c>
      <c r="P7" s="25" t="str">
        <f>'H25申請書（様式Ⅱ）志望校一覧'!B19</f>
        <v>（国名をリストより選択）</v>
      </c>
      <c r="Q7" s="22" t="str">
        <f>CONCATENATE('H25申請書（様式Ⅱ）志望校一覧'!J16,'H25申請書（様式Ⅱ）志望校一覧'!J17,'H25申請書（様式Ⅱ）志望校一覧'!J18)</f>
        <v>（開始月を選択）～(終了月を選択)</v>
      </c>
      <c r="R7" s="25" t="str">
        <f>'H25申請書（様式Ⅱ）志望校一覧'!J19</f>
        <v>（半期／通年を選択）</v>
      </c>
      <c r="S7" s="25"/>
      <c r="T7" s="25"/>
      <c r="U7" s="25"/>
      <c r="V7" s="60" t="str">
        <f>'H25申請書（様式Ⅱ）志望校一覧'!C21</f>
        <v>(使用言語をリストより選択）</v>
      </c>
      <c r="W7" s="60" t="s">
        <v>392</v>
      </c>
      <c r="X7" s="60" t="s">
        <v>381</v>
      </c>
      <c r="Y7" s="60" t="s">
        <v>398</v>
      </c>
      <c r="Z7" s="60" t="s">
        <v>435</v>
      </c>
      <c r="AA7" s="60" t="s">
        <v>387</v>
      </c>
      <c r="BP7" s="22">
        <f t="shared" si="3"/>
        <v>0</v>
      </c>
      <c r="BQ7" s="22">
        <f t="shared" si="3"/>
        <v>0</v>
      </c>
      <c r="BR7" s="22">
        <f t="shared" si="3"/>
        <v>0</v>
      </c>
      <c r="BS7" s="22">
        <f t="shared" si="3"/>
        <v>0</v>
      </c>
      <c r="BT7" s="22">
        <f t="shared" si="3"/>
        <v>0</v>
      </c>
      <c r="BU7" s="22" t="e">
        <f t="shared" si="3"/>
        <v>#DIV/0!</v>
      </c>
      <c r="ED7" s="22">
        <f t="shared" si="0"/>
        <v>0</v>
      </c>
      <c r="EE7" s="22">
        <f t="shared" si="1"/>
        <v>0</v>
      </c>
    </row>
    <row r="8" spans="1:135" s="25" customFormat="1" ht="23.25" customHeight="1" hidden="1">
      <c r="A8" s="381"/>
      <c r="B8" s="24">
        <v>2</v>
      </c>
      <c r="C8" s="27" t="s">
        <v>287</v>
      </c>
      <c r="D8" s="47">
        <f t="shared" si="2"/>
        <v>0</v>
      </c>
      <c r="E8" s="47">
        <f t="shared" si="2"/>
        <v>0</v>
      </c>
      <c r="F8" s="26" t="str">
        <f>F5</f>
        <v>（リストより選択）</v>
      </c>
      <c r="G8" s="26" t="str">
        <f>G5</f>
        <v>（リストより選択）</v>
      </c>
      <c r="H8" s="49" t="str">
        <f>H5</f>
        <v>（リストより選択）</v>
      </c>
      <c r="I8" s="49">
        <f>I5</f>
        <v>0</v>
      </c>
      <c r="K8" s="52">
        <f>'H25申請書（様式Ⅲ）留学計画書'!B9</f>
        <v>0</v>
      </c>
      <c r="M8" s="22" t="str">
        <f>M5</f>
        <v>g@edu.cc.ocha.ac.jp</v>
      </c>
      <c r="N8" s="27" t="s">
        <v>101</v>
      </c>
      <c r="O8" s="25" t="str">
        <f>'H25申請書（様式Ⅱ）志望校一覧'!N16</f>
        <v>（大学名をリストより選択）</v>
      </c>
      <c r="P8" s="25" t="str">
        <f>'H25申請書（様式Ⅱ）志望校一覧'!N19</f>
        <v>（国名をリストより選択）</v>
      </c>
      <c r="Q8" s="22" t="str">
        <f>CONCATENATE('H25申請書（様式Ⅱ）志望校一覧'!V16,'H25申請書（様式Ⅱ）志望校一覧'!V17,'H25申請書（様式Ⅱ）志望校一覧'!V18)</f>
        <v>（開始月を選択）～(終了月を選択)</v>
      </c>
      <c r="R8" s="25" t="str">
        <f>'H25申請書（様式Ⅱ）志望校一覧'!V19</f>
        <v>（半期／通年を選択）</v>
      </c>
      <c r="V8" s="60" t="str">
        <f>'H25申請書（様式Ⅱ）志望校一覧'!O21</f>
        <v>(使用言語をリストより選択）</v>
      </c>
      <c r="W8" s="60" t="s">
        <v>393</v>
      </c>
      <c r="X8" s="60" t="s">
        <v>382</v>
      </c>
      <c r="Y8" s="60" t="s">
        <v>399</v>
      </c>
      <c r="Z8" s="60" t="s">
        <v>388</v>
      </c>
      <c r="AA8" s="60" t="s">
        <v>404</v>
      </c>
      <c r="BP8" s="25">
        <f t="shared" si="3"/>
        <v>0</v>
      </c>
      <c r="BQ8" s="25">
        <f t="shared" si="3"/>
        <v>0</v>
      </c>
      <c r="BR8" s="25">
        <f t="shared" si="3"/>
        <v>0</v>
      </c>
      <c r="BS8" s="25">
        <f t="shared" si="3"/>
        <v>0</v>
      </c>
      <c r="BT8" s="25">
        <f t="shared" si="3"/>
        <v>0</v>
      </c>
      <c r="BU8" s="25" t="e">
        <f t="shared" si="3"/>
        <v>#DIV/0!</v>
      </c>
      <c r="ED8" s="25">
        <f t="shared" si="0"/>
        <v>0</v>
      </c>
      <c r="EE8" s="25">
        <f t="shared" si="1"/>
        <v>0</v>
      </c>
    </row>
    <row r="9" spans="1:135" s="25" customFormat="1" ht="23.25" customHeight="1" hidden="1">
      <c r="A9" s="381"/>
      <c r="B9" s="21">
        <v>3</v>
      </c>
      <c r="C9" s="21" t="s">
        <v>285</v>
      </c>
      <c r="D9" s="46">
        <f t="shared" si="2"/>
        <v>0</v>
      </c>
      <c r="E9" s="46">
        <f t="shared" si="2"/>
        <v>0</v>
      </c>
      <c r="F9" s="23" t="str">
        <f>F5</f>
        <v>（リストより選択）</v>
      </c>
      <c r="G9" s="23" t="str">
        <f>G5</f>
        <v>（リストより選択）</v>
      </c>
      <c r="H9" s="50" t="str">
        <f>H5</f>
        <v>（リストより選択）</v>
      </c>
      <c r="I9" s="50">
        <f>I5</f>
        <v>0</v>
      </c>
      <c r="J9" s="22"/>
      <c r="K9" s="51">
        <f>'H25申請書（様式Ⅲ）留学計画書'!B10</f>
        <v>0</v>
      </c>
      <c r="L9" s="22"/>
      <c r="M9" s="22" t="str">
        <f>M5</f>
        <v>g@edu.cc.ocha.ac.jp</v>
      </c>
      <c r="N9" s="21" t="s">
        <v>319</v>
      </c>
      <c r="O9" s="22" t="str">
        <f>'H25申請書（様式Ⅱ）志望校一覧'!B24</f>
        <v>（大学名をリストより選択）</v>
      </c>
      <c r="P9" s="22" t="str">
        <f>'H25申請書（様式Ⅱ）志望校一覧'!B27</f>
        <v>（国名をリストより選択）</v>
      </c>
      <c r="Q9" s="22" t="str">
        <f>CONCATENATE('H25申請書（様式Ⅱ）志望校一覧'!J24,'H25申請書（様式Ⅱ）志望校一覧'!J25,'H25申請書（様式Ⅱ）志望校一覧'!J26)</f>
        <v>（開始月を選択）～(終了月を選択)</v>
      </c>
      <c r="R9" s="22" t="str">
        <f>'H25申請書（様式Ⅱ）志望校一覧'!J27</f>
        <v>（半期／通年を選択）</v>
      </c>
      <c r="S9" s="22"/>
      <c r="T9" s="22"/>
      <c r="U9" s="22"/>
      <c r="V9" s="59" t="str">
        <f>'H25申請書（様式Ⅱ）志望校一覧'!C29</f>
        <v>(使用言語をリストより選択）</v>
      </c>
      <c r="W9" s="59" t="s">
        <v>394</v>
      </c>
      <c r="X9" s="59" t="s">
        <v>383</v>
      </c>
      <c r="Y9" s="59" t="s">
        <v>400</v>
      </c>
      <c r="Z9" s="59" t="s">
        <v>389</v>
      </c>
      <c r="AA9" s="59" t="s">
        <v>405</v>
      </c>
      <c r="BP9" s="25">
        <f t="shared" si="3"/>
        <v>0</v>
      </c>
      <c r="BQ9" s="25">
        <f t="shared" si="3"/>
        <v>0</v>
      </c>
      <c r="BR9" s="25">
        <f t="shared" si="3"/>
        <v>0</v>
      </c>
      <c r="BS9" s="25">
        <f t="shared" si="3"/>
        <v>0</v>
      </c>
      <c r="BT9" s="25">
        <f t="shared" si="3"/>
        <v>0</v>
      </c>
      <c r="BU9" s="25" t="e">
        <f t="shared" si="3"/>
        <v>#DIV/0!</v>
      </c>
      <c r="ED9" s="25">
        <f t="shared" si="0"/>
        <v>0</v>
      </c>
      <c r="EE9" s="25">
        <f t="shared" si="1"/>
        <v>0</v>
      </c>
    </row>
    <row r="10" spans="1:135" s="25" customFormat="1" ht="28.5" customHeight="1" hidden="1">
      <c r="A10" s="382"/>
      <c r="B10" s="21">
        <v>3</v>
      </c>
      <c r="C10" s="21" t="s">
        <v>287</v>
      </c>
      <c r="D10" s="46">
        <f t="shared" si="2"/>
        <v>0</v>
      </c>
      <c r="E10" s="46">
        <f t="shared" si="2"/>
        <v>0</v>
      </c>
      <c r="F10" s="23" t="str">
        <f>F5</f>
        <v>（リストより選択）</v>
      </c>
      <c r="G10" s="23" t="str">
        <f>G5</f>
        <v>（リストより選択）</v>
      </c>
      <c r="H10" s="50" t="str">
        <f>H5</f>
        <v>（リストより選択）</v>
      </c>
      <c r="I10" s="50">
        <f>I5</f>
        <v>0</v>
      </c>
      <c r="J10" s="22"/>
      <c r="K10" s="51">
        <f>'H25申請書（様式Ⅲ）留学計画書'!B10</f>
        <v>0</v>
      </c>
      <c r="L10" s="22"/>
      <c r="M10" s="22" t="str">
        <f>M5</f>
        <v>g@edu.cc.ocha.ac.jp</v>
      </c>
      <c r="N10" s="21" t="s">
        <v>102</v>
      </c>
      <c r="O10" s="22" t="str">
        <f>'H25申請書（様式Ⅱ）志望校一覧'!N24</f>
        <v>（大学名をリストより選択）</v>
      </c>
      <c r="P10" s="22" t="str">
        <f>'H25申請書（様式Ⅱ）志望校一覧'!N27</f>
        <v>（国名をリストより選択）</v>
      </c>
      <c r="Q10" s="58" t="str">
        <f>CONCATENATE('H25申請書（様式Ⅱ）志望校一覧'!V24,'H25申請書（様式Ⅱ）志望校一覧'!V25,'H25申請書（様式Ⅱ）志望校一覧'!V26,'H25申請書（様式Ⅱ）志望校一覧'!V27)</f>
        <v>（開始月を選択）～(終了月を選択)（半期／通年を選択）</v>
      </c>
      <c r="R10" s="22" t="str">
        <f>'H25申請書（様式Ⅱ）志望校一覧'!V27</f>
        <v>（半期／通年を選択）</v>
      </c>
      <c r="S10" s="22"/>
      <c r="T10" s="22"/>
      <c r="U10" s="22"/>
      <c r="V10" s="59" t="str">
        <f>'H25申請書（様式Ⅱ）志望校一覧'!O29</f>
        <v>(使用言語をリストより選択）</v>
      </c>
      <c r="W10" s="59" t="s">
        <v>395</v>
      </c>
      <c r="X10" s="59" t="s">
        <v>384</v>
      </c>
      <c r="Y10" s="59" t="s">
        <v>401</v>
      </c>
      <c r="Z10" s="59" t="s">
        <v>390</v>
      </c>
      <c r="AA10" s="59" t="s">
        <v>406</v>
      </c>
      <c r="BP10" s="25">
        <f t="shared" si="3"/>
        <v>0</v>
      </c>
      <c r="BQ10" s="25">
        <f t="shared" si="3"/>
        <v>0</v>
      </c>
      <c r="BR10" s="25">
        <f t="shared" si="3"/>
        <v>0</v>
      </c>
      <c r="BS10" s="25">
        <f t="shared" si="3"/>
        <v>0</v>
      </c>
      <c r="BT10" s="25">
        <f t="shared" si="3"/>
        <v>0</v>
      </c>
      <c r="BU10" s="25" t="e">
        <f t="shared" si="3"/>
        <v>#DIV/0!</v>
      </c>
      <c r="ED10" s="25">
        <f t="shared" si="0"/>
        <v>0</v>
      </c>
      <c r="EE10" s="25">
        <f t="shared" si="1"/>
        <v>0</v>
      </c>
    </row>
    <row r="11" ht="13.5" hidden="1"/>
    <row r="12" ht="13.5" hidden="1"/>
    <row r="14" spans="1:184" s="109" customFormat="1" ht="18.75">
      <c r="A14" s="103" t="s">
        <v>424</v>
      </c>
      <c r="B14" s="108"/>
      <c r="E14" s="110"/>
      <c r="F14" s="110"/>
      <c r="G14" s="110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</row>
  </sheetData>
  <sheetProtection password="E98E" sheet="1" objects="1" scenarios="1" selectLockedCells="1" selectUnlockedCells="1"/>
  <mergeCells count="54">
    <mergeCell ref="V3:AA3"/>
    <mergeCell ref="BX1:BX4"/>
    <mergeCell ref="AB2:AB4"/>
    <mergeCell ref="AC2:AC4"/>
    <mergeCell ref="AD2:AD4"/>
    <mergeCell ref="AE2:AE4"/>
    <mergeCell ref="AF2:AF4"/>
    <mergeCell ref="AG2:AK3"/>
    <mergeCell ref="AL2:AP3"/>
    <mergeCell ref="AQ2:AU3"/>
    <mergeCell ref="AB1:AF1"/>
    <mergeCell ref="AG1:BW1"/>
    <mergeCell ref="BY1:CG1"/>
    <mergeCell ref="BA2:BE3"/>
    <mergeCell ref="BF2:BJ3"/>
    <mergeCell ref="BK2:BO2"/>
    <mergeCell ref="BP2:BW2"/>
    <mergeCell ref="BY2:BY4"/>
    <mergeCell ref="BZ2:BZ4"/>
    <mergeCell ref="EG1:EG4"/>
    <mergeCell ref="CO2:CU3"/>
    <mergeCell ref="CV2:DB3"/>
    <mergeCell ref="DC2:DI3"/>
    <mergeCell ref="DJ2:DP3"/>
    <mergeCell ref="CH1:DT1"/>
    <mergeCell ref="DU1:EC1"/>
    <mergeCell ref="A5:A10"/>
    <mergeCell ref="DQ2:DQ3"/>
    <mergeCell ref="DR2:DR3"/>
    <mergeCell ref="DS2:DS3"/>
    <mergeCell ref="DT2:DT3"/>
    <mergeCell ref="DU2:EC2"/>
    <mergeCell ref="BV3:BV4"/>
    <mergeCell ref="BW3:BW4"/>
    <mergeCell ref="CF2:CF4"/>
    <mergeCell ref="AV2:AZ3"/>
    <mergeCell ref="BQ3:BQ4"/>
    <mergeCell ref="BR3:BR4"/>
    <mergeCell ref="BS3:BS4"/>
    <mergeCell ref="CA2:CA4"/>
    <mergeCell ref="ED1:ED4"/>
    <mergeCell ref="EE1:EE4"/>
    <mergeCell ref="CH2:CN3"/>
    <mergeCell ref="CG2:CG4"/>
    <mergeCell ref="D3:H3"/>
    <mergeCell ref="EA3:EC3"/>
    <mergeCell ref="CC2:CC4"/>
    <mergeCell ref="CE2:CE4"/>
    <mergeCell ref="BT3:BT4"/>
    <mergeCell ref="BU3:BU4"/>
    <mergeCell ref="O3:S3"/>
    <mergeCell ref="BP3:BP4"/>
    <mergeCell ref="CB2:CB4"/>
    <mergeCell ref="CD2:CD4"/>
  </mergeCells>
  <dataValidations count="2">
    <dataValidation type="list" allowBlank="1" showInputMessage="1" showErrorMessage="1" sqref="EG5:EG10">
      <formula1>"採用,不採用,辞退"</formula1>
    </dataValidation>
    <dataValidation type="list" allowBlank="1" showInputMessage="1" showErrorMessage="1" sqref="CH5:DT10 AB5:BJ10">
      <formula1>"0,1,2,3,4,5"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K133"/>
  <sheetViews>
    <sheetView zoomScale="87" zoomScaleNormal="87" zoomScalePageLayoutView="0" workbookViewId="0" topLeftCell="K1">
      <selection activeCell="K3" sqref="K3:Q3"/>
    </sheetView>
  </sheetViews>
  <sheetFormatPr defaultColWidth="9.00390625" defaultRowHeight="13.5"/>
  <cols>
    <col min="1" max="1" width="9.00390625" style="28" hidden="1" customWidth="1"/>
    <col min="2" max="2" width="26.75390625" style="28" hidden="1" customWidth="1"/>
    <col min="3" max="3" width="9.00390625" style="28" hidden="1" customWidth="1"/>
    <col min="4" max="4" width="31.375" style="28" hidden="1" customWidth="1"/>
    <col min="5" max="5" width="19.625" style="29" hidden="1" customWidth="1"/>
    <col min="6" max="6" width="24.375" style="29" hidden="1" customWidth="1"/>
    <col min="7" max="7" width="35.75390625" style="29" hidden="1" customWidth="1"/>
    <col min="8" max="8" width="26.125" style="29" hidden="1" customWidth="1"/>
    <col min="9" max="9" width="67.00390625" style="28" hidden="1" customWidth="1"/>
    <col min="10" max="10" width="0" style="28" hidden="1" customWidth="1"/>
    <col min="11" max="16384" width="9.00390625" style="28" customWidth="1"/>
  </cols>
  <sheetData>
    <row r="1" ht="12.75">
      <c r="A1" s="28" t="s">
        <v>189</v>
      </c>
    </row>
    <row r="2" ht="12.75">
      <c r="A2" s="30">
        <v>1960</v>
      </c>
    </row>
    <row r="3" spans="1:11" ht="18.75">
      <c r="A3" s="30">
        <v>1961</v>
      </c>
      <c r="I3" s="31" t="s">
        <v>284</v>
      </c>
      <c r="K3" s="103" t="s">
        <v>422</v>
      </c>
    </row>
    <row r="4" spans="1:9" ht="12.75">
      <c r="A4" s="30">
        <v>1962</v>
      </c>
      <c r="D4" s="32" t="s">
        <v>141</v>
      </c>
      <c r="E4" s="33" t="s">
        <v>143</v>
      </c>
      <c r="F4" s="33" t="s">
        <v>124</v>
      </c>
      <c r="G4" s="33"/>
      <c r="H4" s="34"/>
      <c r="I4" s="31" t="str">
        <f>CONCATENATE(E4,,F4)</f>
        <v>人文科学科 哲学・倫理学・美術史コース</v>
      </c>
    </row>
    <row r="5" spans="1:9" ht="12.75">
      <c r="A5" s="30">
        <v>1963</v>
      </c>
      <c r="D5" s="32" t="s">
        <v>142</v>
      </c>
      <c r="E5" s="33" t="s">
        <v>144</v>
      </c>
      <c r="F5" s="33" t="s">
        <v>125</v>
      </c>
      <c r="G5" s="33"/>
      <c r="H5" s="34"/>
      <c r="I5" s="31" t="str">
        <f aca="true" t="shared" si="0" ref="I5:I26">CONCATENATE(E5,,F5)</f>
        <v>人文科学科 比較歴史学コース</v>
      </c>
    </row>
    <row r="6" spans="1:9" ht="12.75">
      <c r="A6" s="30">
        <v>1964</v>
      </c>
      <c r="D6" s="32" t="s">
        <v>142</v>
      </c>
      <c r="E6" s="33" t="s">
        <v>144</v>
      </c>
      <c r="F6" s="33" t="s">
        <v>126</v>
      </c>
      <c r="G6" s="33"/>
      <c r="H6" s="34"/>
      <c r="I6" s="31" t="str">
        <f t="shared" si="0"/>
        <v>人文科学科 地理学コース</v>
      </c>
    </row>
    <row r="7" spans="1:9" ht="12.75">
      <c r="A7" s="30">
        <v>1965</v>
      </c>
      <c r="D7" s="32" t="s">
        <v>142</v>
      </c>
      <c r="E7" s="33" t="s">
        <v>145</v>
      </c>
      <c r="F7" s="33" t="s">
        <v>127</v>
      </c>
      <c r="G7" s="33"/>
      <c r="H7" s="34"/>
      <c r="I7" s="31" t="str">
        <f t="shared" si="0"/>
        <v>言語文化学科 日本語・日本文学コース</v>
      </c>
    </row>
    <row r="8" spans="1:9" ht="12.75">
      <c r="A8" s="30">
        <v>1966</v>
      </c>
      <c r="D8" s="32" t="s">
        <v>142</v>
      </c>
      <c r="E8" s="33" t="s">
        <v>145</v>
      </c>
      <c r="F8" s="33" t="s">
        <v>128</v>
      </c>
      <c r="G8" s="33"/>
      <c r="H8" s="34"/>
      <c r="I8" s="31" t="str">
        <f t="shared" si="0"/>
        <v>言語文化学科 中国語圏言語文化コース </v>
      </c>
    </row>
    <row r="9" spans="1:9" ht="12.75">
      <c r="A9" s="30">
        <v>1967</v>
      </c>
      <c r="D9" s="32" t="s">
        <v>142</v>
      </c>
      <c r="E9" s="33" t="s">
        <v>145</v>
      </c>
      <c r="F9" s="33" t="s">
        <v>129</v>
      </c>
      <c r="G9" s="33"/>
      <c r="H9" s="34"/>
      <c r="I9" s="31" t="str">
        <f t="shared" si="0"/>
        <v>言語文化学科 英語圏言語文化コース</v>
      </c>
    </row>
    <row r="10" spans="1:9" ht="12.75">
      <c r="A10" s="30">
        <v>1968</v>
      </c>
      <c r="D10" s="32" t="s">
        <v>142</v>
      </c>
      <c r="E10" s="33" t="s">
        <v>145</v>
      </c>
      <c r="F10" s="33" t="s">
        <v>130</v>
      </c>
      <c r="G10" s="33"/>
      <c r="H10" s="34"/>
      <c r="I10" s="31" t="str">
        <f t="shared" si="0"/>
        <v>言語文化学科 仏語圏言語文化コース</v>
      </c>
    </row>
    <row r="11" spans="1:9" ht="12.75">
      <c r="A11" s="30">
        <v>1969</v>
      </c>
      <c r="D11" s="32" t="s">
        <v>142</v>
      </c>
      <c r="E11" s="33" t="s">
        <v>146</v>
      </c>
      <c r="F11" s="33" t="s">
        <v>131</v>
      </c>
      <c r="G11" s="33"/>
      <c r="H11" s="34"/>
      <c r="I11" s="31" t="str">
        <f t="shared" si="0"/>
        <v>人間社会科学科 社会学コース</v>
      </c>
    </row>
    <row r="12" spans="1:9" ht="12.75">
      <c r="A12" s="30">
        <v>1970</v>
      </c>
      <c r="B12" s="35" t="s">
        <v>283</v>
      </c>
      <c r="D12" s="32" t="s">
        <v>142</v>
      </c>
      <c r="E12" s="33" t="s">
        <v>147</v>
      </c>
      <c r="F12" s="33" t="s">
        <v>132</v>
      </c>
      <c r="G12" s="33"/>
      <c r="H12" s="34"/>
      <c r="I12" s="31" t="str">
        <f t="shared" si="0"/>
        <v>人間社会科学科 教育科学コース</v>
      </c>
    </row>
    <row r="13" spans="1:9" ht="12.75">
      <c r="A13" s="30">
        <v>1971</v>
      </c>
      <c r="B13" s="35" t="s">
        <v>141</v>
      </c>
      <c r="D13" s="32" t="s">
        <v>142</v>
      </c>
      <c r="E13" s="33" t="s">
        <v>147</v>
      </c>
      <c r="F13" s="33" t="s">
        <v>134</v>
      </c>
      <c r="G13" s="33"/>
      <c r="H13" s="34"/>
      <c r="I13" s="31" t="str">
        <f t="shared" si="0"/>
        <v>人間社会科学科 心理学コース</v>
      </c>
    </row>
    <row r="14" spans="1:9" ht="12.75">
      <c r="A14" s="30">
        <v>1972</v>
      </c>
      <c r="B14" s="35" t="s">
        <v>140</v>
      </c>
      <c r="D14" s="32" t="s">
        <v>142</v>
      </c>
      <c r="E14" s="33" t="s">
        <v>148</v>
      </c>
      <c r="F14" s="33" t="s">
        <v>135</v>
      </c>
      <c r="G14" s="33"/>
      <c r="H14" s="34"/>
      <c r="I14" s="31" t="str">
        <f t="shared" si="0"/>
        <v>芸術・表現行動学科 舞踊教育学コース</v>
      </c>
    </row>
    <row r="15" spans="1:9" ht="12.75">
      <c r="A15" s="30">
        <v>1973</v>
      </c>
      <c r="B15" s="35" t="s">
        <v>139</v>
      </c>
      <c r="D15" s="32" t="s">
        <v>142</v>
      </c>
      <c r="E15" s="33" t="s">
        <v>148</v>
      </c>
      <c r="F15" s="33" t="s">
        <v>136</v>
      </c>
      <c r="G15" s="33"/>
      <c r="H15" s="34"/>
      <c r="I15" s="31" t="str">
        <f t="shared" si="0"/>
        <v>芸術・表現行動学科 音楽表現コース</v>
      </c>
    </row>
    <row r="16" spans="1:9" ht="12.75">
      <c r="A16" s="30">
        <v>1974</v>
      </c>
      <c r="B16" s="35" t="s">
        <v>173</v>
      </c>
      <c r="D16" s="32" t="s">
        <v>141</v>
      </c>
      <c r="E16" s="33" t="s">
        <v>149</v>
      </c>
      <c r="F16" s="33"/>
      <c r="G16" s="33"/>
      <c r="H16" s="34"/>
      <c r="I16" s="31" t="str">
        <f t="shared" si="0"/>
        <v>グローバル文化学環 </v>
      </c>
    </row>
    <row r="17" spans="1:9" ht="12.75">
      <c r="A17" s="30">
        <v>1975</v>
      </c>
      <c r="D17" s="32" t="s">
        <v>140</v>
      </c>
      <c r="E17" s="33" t="s">
        <v>115</v>
      </c>
      <c r="F17" s="33"/>
      <c r="G17" s="33"/>
      <c r="H17" s="34"/>
      <c r="I17" s="31" t="str">
        <f t="shared" si="0"/>
        <v>数学科</v>
      </c>
    </row>
    <row r="18" spans="1:9" ht="12.75">
      <c r="A18" s="30">
        <v>1976</v>
      </c>
      <c r="D18" s="32" t="s">
        <v>140</v>
      </c>
      <c r="E18" s="33" t="s">
        <v>116</v>
      </c>
      <c r="F18" s="33"/>
      <c r="G18" s="33"/>
      <c r="H18" s="34"/>
      <c r="I18" s="31" t="str">
        <f t="shared" si="0"/>
        <v>物理学科</v>
      </c>
    </row>
    <row r="19" spans="1:9" ht="12.75">
      <c r="A19" s="30">
        <v>1977</v>
      </c>
      <c r="D19" s="32" t="s">
        <v>140</v>
      </c>
      <c r="E19" s="33" t="s">
        <v>117</v>
      </c>
      <c r="F19" s="33"/>
      <c r="G19" s="33"/>
      <c r="H19" s="34"/>
      <c r="I19" s="31" t="str">
        <f t="shared" si="0"/>
        <v>化学科</v>
      </c>
    </row>
    <row r="20" spans="1:9" ht="12.75">
      <c r="A20" s="30">
        <v>1978</v>
      </c>
      <c r="D20" s="32" t="s">
        <v>140</v>
      </c>
      <c r="E20" s="33" t="s">
        <v>118</v>
      </c>
      <c r="F20" s="33"/>
      <c r="G20" s="33"/>
      <c r="H20" s="34"/>
      <c r="I20" s="31" t="str">
        <f t="shared" si="0"/>
        <v>生物学科</v>
      </c>
    </row>
    <row r="21" spans="1:9" ht="12.75">
      <c r="A21" s="30">
        <v>1979</v>
      </c>
      <c r="D21" s="32" t="s">
        <v>140</v>
      </c>
      <c r="E21" s="33" t="s">
        <v>119</v>
      </c>
      <c r="F21" s="33"/>
      <c r="G21" s="33"/>
      <c r="H21" s="34"/>
      <c r="I21" s="31" t="str">
        <f t="shared" si="0"/>
        <v>情報科学科</v>
      </c>
    </row>
    <row r="22" spans="1:9" ht="12.75">
      <c r="A22" s="30">
        <v>1980</v>
      </c>
      <c r="D22" s="32" t="s">
        <v>139</v>
      </c>
      <c r="E22" s="36" t="s">
        <v>121</v>
      </c>
      <c r="F22" s="33"/>
      <c r="G22" s="33"/>
      <c r="H22" s="34"/>
      <c r="I22" s="31" t="str">
        <f t="shared" si="0"/>
        <v>食物栄養学科</v>
      </c>
    </row>
    <row r="23" spans="1:9" ht="12.75">
      <c r="A23" s="30">
        <v>1981</v>
      </c>
      <c r="D23" s="32" t="s">
        <v>139</v>
      </c>
      <c r="E23" s="33" t="s">
        <v>138</v>
      </c>
      <c r="F23" s="33"/>
      <c r="G23" s="33"/>
      <c r="H23" s="34"/>
      <c r="I23" s="31" t="str">
        <f t="shared" si="0"/>
        <v>人間・環境科学科</v>
      </c>
    </row>
    <row r="24" spans="1:9" ht="12.75">
      <c r="A24" s="30">
        <v>1982</v>
      </c>
      <c r="D24" s="32" t="s">
        <v>139</v>
      </c>
      <c r="E24" s="33" t="s">
        <v>120</v>
      </c>
      <c r="F24" s="33" t="s">
        <v>137</v>
      </c>
      <c r="G24" s="33"/>
      <c r="H24" s="34"/>
      <c r="I24" s="31" t="str">
        <f t="shared" si="0"/>
        <v>人間生活学科 発達臨床心理学講座</v>
      </c>
    </row>
    <row r="25" spans="1:9" ht="12.75">
      <c r="A25" s="30">
        <v>1983</v>
      </c>
      <c r="D25" s="32" t="s">
        <v>139</v>
      </c>
      <c r="E25" s="33" t="s">
        <v>120</v>
      </c>
      <c r="F25" s="33" t="s">
        <v>122</v>
      </c>
      <c r="G25" s="33"/>
      <c r="H25" s="34"/>
      <c r="I25" s="31" t="str">
        <f t="shared" si="0"/>
        <v>人間生活学科 生活社会科学講座</v>
      </c>
    </row>
    <row r="26" spans="1:9" ht="12.75">
      <c r="A26" s="30">
        <v>1984</v>
      </c>
      <c r="D26" s="32" t="s">
        <v>139</v>
      </c>
      <c r="E26" s="33" t="s">
        <v>120</v>
      </c>
      <c r="F26" s="33" t="s">
        <v>123</v>
      </c>
      <c r="G26" s="33"/>
      <c r="H26" s="34"/>
      <c r="I26" s="31" t="str">
        <f t="shared" si="0"/>
        <v>人間生活学科 生活文化学講座</v>
      </c>
    </row>
    <row r="27" spans="1:9" ht="12.75">
      <c r="A27" s="30">
        <v>1985</v>
      </c>
      <c r="D27" s="33" t="s">
        <v>173</v>
      </c>
      <c r="E27" s="33" t="s">
        <v>172</v>
      </c>
      <c r="F27" s="33" t="s">
        <v>179</v>
      </c>
      <c r="G27" s="33" t="s">
        <v>175</v>
      </c>
      <c r="H27" s="34"/>
      <c r="I27" s="31" t="str">
        <f>CONCATENATE(E27,,F27,,G27,,H27)</f>
        <v>博士前期課程 比較社会文化学専攻 日本語日本文学コース </v>
      </c>
    </row>
    <row r="28" spans="1:9" ht="12.75">
      <c r="A28" s="30">
        <v>1986</v>
      </c>
      <c r="D28" s="33" t="s">
        <v>173</v>
      </c>
      <c r="E28" s="33" t="s">
        <v>172</v>
      </c>
      <c r="F28" s="33" t="s">
        <v>179</v>
      </c>
      <c r="G28" s="33" t="s">
        <v>176</v>
      </c>
      <c r="H28" s="34"/>
      <c r="I28" s="31" t="str">
        <f>CONCATENATE(E28,,F28,,G28,,H28)</f>
        <v>博士前期課程 比較社会文化学専攻 アジア言語文化学コース</v>
      </c>
    </row>
    <row r="29" spans="1:9" ht="12.75">
      <c r="A29" s="30">
        <v>1987</v>
      </c>
      <c r="D29" s="33" t="s">
        <v>173</v>
      </c>
      <c r="E29" s="33" t="s">
        <v>172</v>
      </c>
      <c r="F29" s="33" t="s">
        <v>179</v>
      </c>
      <c r="G29" s="33" t="s">
        <v>151</v>
      </c>
      <c r="H29" s="34"/>
      <c r="I29" s="31" t="str">
        <f>CONCATENATE(E29,,F29,,G29,,H29)</f>
        <v>博士前期課程 比較社会文化学専攻 英語圏・仏語圏言語文化学コース</v>
      </c>
    </row>
    <row r="30" spans="1:9" ht="12.75">
      <c r="A30" s="30">
        <v>1988</v>
      </c>
      <c r="D30" s="33" t="s">
        <v>173</v>
      </c>
      <c r="E30" s="33" t="s">
        <v>172</v>
      </c>
      <c r="F30" s="33" t="s">
        <v>179</v>
      </c>
      <c r="G30" s="33" t="s">
        <v>152</v>
      </c>
      <c r="H30" s="34"/>
      <c r="I30" s="31" t="str">
        <f>CONCATENATE(E30,,F30,,G30,,H30)</f>
        <v>博士前期課程 比較社会文化学専攻 日本語教育コース</v>
      </c>
    </row>
    <row r="31" spans="1:9" ht="12.75">
      <c r="A31" s="30">
        <v>1989</v>
      </c>
      <c r="D31" s="33" t="s">
        <v>173</v>
      </c>
      <c r="E31" s="33" t="s">
        <v>172</v>
      </c>
      <c r="F31" s="33" t="s">
        <v>179</v>
      </c>
      <c r="G31" s="33" t="s">
        <v>153</v>
      </c>
      <c r="H31" s="34"/>
      <c r="I31" s="31" t="str">
        <f>CONCATENATE(E31,,F31,,G31,,H31)</f>
        <v>博士前期課程 比較社会文化学専攻 思想文化学コース</v>
      </c>
    </row>
    <row r="32" spans="1:9" ht="12.75">
      <c r="A32" s="30">
        <v>1990</v>
      </c>
      <c r="D32" s="33" t="s">
        <v>173</v>
      </c>
      <c r="E32" s="33" t="s">
        <v>172</v>
      </c>
      <c r="F32" s="33" t="s">
        <v>179</v>
      </c>
      <c r="G32" s="33" t="s">
        <v>177</v>
      </c>
      <c r="H32" s="34"/>
      <c r="I32" s="31" t="str">
        <f aca="true" t="shared" si="1" ref="I32:I69">CONCATENATE(E32,,F32,,G32,,H32)</f>
        <v>博士前期課程 比較社会文化学専攻 歴史文化学コース </v>
      </c>
    </row>
    <row r="33" spans="1:9" ht="12.75">
      <c r="A33" s="30">
        <v>1991</v>
      </c>
      <c r="D33" s="33" t="s">
        <v>173</v>
      </c>
      <c r="E33" s="33" t="s">
        <v>172</v>
      </c>
      <c r="F33" s="33" t="s">
        <v>179</v>
      </c>
      <c r="G33" s="33" t="s">
        <v>154</v>
      </c>
      <c r="H33" s="34"/>
      <c r="I33" s="31" t="str">
        <f t="shared" si="1"/>
        <v>博士前期課程 比較社会文化学専攻 生活文化学コース</v>
      </c>
    </row>
    <row r="34" spans="1:9" ht="12.75">
      <c r="A34" s="30">
        <v>1992</v>
      </c>
      <c r="D34" s="33" t="s">
        <v>173</v>
      </c>
      <c r="E34" s="33" t="s">
        <v>172</v>
      </c>
      <c r="F34" s="33" t="s">
        <v>179</v>
      </c>
      <c r="G34" s="33" t="s">
        <v>155</v>
      </c>
      <c r="H34" s="34"/>
      <c r="I34" s="31" t="str">
        <f t="shared" si="1"/>
        <v>博士前期課程 比較社会文化学専攻 舞踊・表現行動学コース</v>
      </c>
    </row>
    <row r="35" spans="1:9" ht="12.75">
      <c r="A35" s="30">
        <v>1993</v>
      </c>
      <c r="D35" s="33" t="s">
        <v>173</v>
      </c>
      <c r="E35" s="33" t="s">
        <v>172</v>
      </c>
      <c r="F35" s="33" t="s">
        <v>179</v>
      </c>
      <c r="G35" s="33" t="s">
        <v>156</v>
      </c>
      <c r="H35" s="34"/>
      <c r="I35" s="31" t="str">
        <f t="shared" si="1"/>
        <v>博士前期課程 比較社会文化学専攻 音楽表現学コース</v>
      </c>
    </row>
    <row r="36" spans="1:9" ht="12.75">
      <c r="A36" s="30">
        <v>1994</v>
      </c>
      <c r="D36" s="33" t="s">
        <v>173</v>
      </c>
      <c r="E36" s="33" t="s">
        <v>172</v>
      </c>
      <c r="F36" s="33" t="s">
        <v>178</v>
      </c>
      <c r="G36" s="33" t="s">
        <v>160</v>
      </c>
      <c r="H36" s="34"/>
      <c r="I36" s="31" t="str">
        <f t="shared" si="1"/>
        <v>博士前期課程 人間発達科学専攻 教育科学コース</v>
      </c>
    </row>
    <row r="37" spans="1:9" ht="12.75">
      <c r="A37" s="30">
        <v>1995</v>
      </c>
      <c r="D37" s="33" t="s">
        <v>173</v>
      </c>
      <c r="E37" s="33" t="s">
        <v>172</v>
      </c>
      <c r="F37" s="33" t="s">
        <v>178</v>
      </c>
      <c r="G37" s="33" t="s">
        <v>133</v>
      </c>
      <c r="H37" s="34"/>
      <c r="I37" s="31" t="str">
        <f t="shared" si="1"/>
        <v>博士前期課程 人間発達科学専攻 心理学コース</v>
      </c>
    </row>
    <row r="38" spans="1:9" ht="12.75">
      <c r="A38" s="30">
        <v>1996</v>
      </c>
      <c r="D38" s="33" t="s">
        <v>173</v>
      </c>
      <c r="E38" s="33" t="s">
        <v>172</v>
      </c>
      <c r="F38" s="33" t="s">
        <v>178</v>
      </c>
      <c r="G38" s="33" t="s">
        <v>157</v>
      </c>
      <c r="H38" s="34"/>
      <c r="I38" s="31" t="str">
        <f t="shared" si="1"/>
        <v>博士前期課程 人間発達科学専攻 発達臨床心理学コース</v>
      </c>
    </row>
    <row r="39" spans="1:9" ht="12.75">
      <c r="A39" s="30">
        <v>1997</v>
      </c>
      <c r="D39" s="33" t="s">
        <v>173</v>
      </c>
      <c r="E39" s="33" t="s">
        <v>172</v>
      </c>
      <c r="F39" s="33" t="s">
        <v>178</v>
      </c>
      <c r="G39" s="33" t="s">
        <v>158</v>
      </c>
      <c r="H39" s="34"/>
      <c r="I39" s="31" t="str">
        <f t="shared" si="1"/>
        <v>博士前期課程 人間発達科学専攻 応用社会学コース</v>
      </c>
    </row>
    <row r="40" spans="1:9" ht="12.75">
      <c r="A40" s="30">
        <v>1998</v>
      </c>
      <c r="D40" s="33" t="s">
        <v>173</v>
      </c>
      <c r="E40" s="33" t="s">
        <v>172</v>
      </c>
      <c r="F40" s="33" t="s">
        <v>178</v>
      </c>
      <c r="G40" s="33" t="s">
        <v>159</v>
      </c>
      <c r="H40" s="34"/>
      <c r="I40" s="31" t="str">
        <f t="shared" si="1"/>
        <v>博士前期課程 人間発達科学専攻 保育・児童学コース</v>
      </c>
    </row>
    <row r="41" spans="1:9" ht="12.75">
      <c r="A41" s="30">
        <v>1999</v>
      </c>
      <c r="D41" s="33" t="s">
        <v>173</v>
      </c>
      <c r="E41" s="33" t="s">
        <v>172</v>
      </c>
      <c r="F41" s="33" t="s">
        <v>180</v>
      </c>
      <c r="G41" s="36" t="s">
        <v>163</v>
      </c>
      <c r="H41" s="34"/>
      <c r="I41" s="31" t="str">
        <f t="shared" si="1"/>
        <v>博士前期課程 ジェンダー社会科学専攻 生活政策学コース</v>
      </c>
    </row>
    <row r="42" spans="1:9" ht="12.75">
      <c r="A42" s="30">
        <v>2000</v>
      </c>
      <c r="D42" s="33" t="s">
        <v>173</v>
      </c>
      <c r="E42" s="33" t="s">
        <v>172</v>
      </c>
      <c r="F42" s="33" t="s">
        <v>180</v>
      </c>
      <c r="G42" s="33" t="s">
        <v>161</v>
      </c>
      <c r="H42" s="34"/>
      <c r="I42" s="31" t="str">
        <f t="shared" si="1"/>
        <v>博士前期課程 ジェンダー社会科学専攻 地理環境学コース  </v>
      </c>
    </row>
    <row r="43" spans="4:9" ht="12.75">
      <c r="D43" s="33" t="s">
        <v>173</v>
      </c>
      <c r="E43" s="33" t="s">
        <v>172</v>
      </c>
      <c r="F43" s="33" t="s">
        <v>180</v>
      </c>
      <c r="G43" s="36" t="s">
        <v>162</v>
      </c>
      <c r="H43" s="34"/>
      <c r="I43" s="31" t="str">
        <f t="shared" si="1"/>
        <v>博士前期課程 ジェンダー社会科学専攻 開発・ジェンダー論コース</v>
      </c>
    </row>
    <row r="44" spans="4:9" ht="12.75">
      <c r="D44" s="33" t="s">
        <v>173</v>
      </c>
      <c r="E44" s="33" t="s">
        <v>172</v>
      </c>
      <c r="F44" s="33" t="s">
        <v>181</v>
      </c>
      <c r="G44" s="33" t="s">
        <v>164</v>
      </c>
      <c r="H44" s="34"/>
      <c r="I44" s="31" t="str">
        <f t="shared" si="1"/>
        <v>博士前期課程 ライフサイエンス専攻 生命科学コース</v>
      </c>
    </row>
    <row r="45" spans="1:9" ht="12.75">
      <c r="A45" s="28" t="s">
        <v>189</v>
      </c>
      <c r="D45" s="33" t="s">
        <v>173</v>
      </c>
      <c r="E45" s="33" t="s">
        <v>172</v>
      </c>
      <c r="F45" s="33" t="s">
        <v>181</v>
      </c>
      <c r="G45" s="33" t="s">
        <v>165</v>
      </c>
      <c r="H45" s="34"/>
      <c r="I45" s="31" t="str">
        <f t="shared" si="1"/>
        <v>博士前期課程 ライフサイエンス専攻 人間・環境科学コース</v>
      </c>
    </row>
    <row r="46" spans="1:9" ht="12.75">
      <c r="A46" s="37">
        <v>1</v>
      </c>
      <c r="D46" s="33" t="s">
        <v>173</v>
      </c>
      <c r="E46" s="33" t="s">
        <v>172</v>
      </c>
      <c r="F46" s="33" t="s">
        <v>181</v>
      </c>
      <c r="G46" s="33" t="s">
        <v>166</v>
      </c>
      <c r="H46" s="34"/>
      <c r="I46" s="31" t="str">
        <f t="shared" si="1"/>
        <v>博士前期課程 ライフサイエンス専攻 食品栄養科学コース</v>
      </c>
    </row>
    <row r="47" spans="1:9" ht="12.75">
      <c r="A47" s="37">
        <v>2</v>
      </c>
      <c r="D47" s="33" t="s">
        <v>173</v>
      </c>
      <c r="E47" s="33" t="s">
        <v>172</v>
      </c>
      <c r="F47" s="33" t="s">
        <v>181</v>
      </c>
      <c r="G47" s="33" t="s">
        <v>167</v>
      </c>
      <c r="H47" s="34"/>
      <c r="I47" s="31" t="str">
        <f t="shared" si="1"/>
        <v>博士前期課程 ライフサイエンス専攻 遺伝カウンセリングコース</v>
      </c>
    </row>
    <row r="48" spans="1:9" ht="12.75">
      <c r="A48" s="37">
        <v>3</v>
      </c>
      <c r="D48" s="33" t="s">
        <v>173</v>
      </c>
      <c r="E48" s="33" t="s">
        <v>172</v>
      </c>
      <c r="F48" s="33" t="s">
        <v>182</v>
      </c>
      <c r="G48" s="33" t="s">
        <v>168</v>
      </c>
      <c r="H48" s="34"/>
      <c r="I48" s="31" t="str">
        <f t="shared" si="1"/>
        <v>博士前期課程 理学専攻 数学コース</v>
      </c>
    </row>
    <row r="49" spans="1:9" ht="12.75">
      <c r="A49" s="37">
        <v>4</v>
      </c>
      <c r="D49" s="33" t="s">
        <v>173</v>
      </c>
      <c r="E49" s="33" t="s">
        <v>172</v>
      </c>
      <c r="F49" s="33" t="s">
        <v>182</v>
      </c>
      <c r="G49" s="33" t="s">
        <v>169</v>
      </c>
      <c r="H49" s="34"/>
      <c r="I49" s="31" t="str">
        <f t="shared" si="1"/>
        <v>博士前期課程 理学専攻 物理科学コース</v>
      </c>
    </row>
    <row r="50" spans="1:9" ht="12.75">
      <c r="A50" s="37">
        <v>5</v>
      </c>
      <c r="D50" s="33" t="s">
        <v>173</v>
      </c>
      <c r="E50" s="33" t="s">
        <v>172</v>
      </c>
      <c r="F50" s="33" t="s">
        <v>182</v>
      </c>
      <c r="G50" s="33" t="s">
        <v>170</v>
      </c>
      <c r="H50" s="34"/>
      <c r="I50" s="31" t="str">
        <f t="shared" si="1"/>
        <v>博士前期課程 理学専攻 化学・生物化学コース</v>
      </c>
    </row>
    <row r="51" spans="1:9" ht="12.75">
      <c r="A51" s="37">
        <v>6</v>
      </c>
      <c r="D51" s="33" t="s">
        <v>173</v>
      </c>
      <c r="E51" s="33" t="s">
        <v>172</v>
      </c>
      <c r="F51" s="33" t="s">
        <v>182</v>
      </c>
      <c r="G51" s="33" t="s">
        <v>171</v>
      </c>
      <c r="H51" s="34"/>
      <c r="I51" s="31" t="str">
        <f t="shared" si="1"/>
        <v>博士前期課程 理学専攻 情報科学コース</v>
      </c>
    </row>
    <row r="52" spans="1:9" ht="12.75">
      <c r="A52" s="37">
        <v>7</v>
      </c>
      <c r="D52" s="33" t="s">
        <v>173</v>
      </c>
      <c r="E52" s="33" t="s">
        <v>183</v>
      </c>
      <c r="F52" s="33" t="s">
        <v>174</v>
      </c>
      <c r="G52" s="33" t="s">
        <v>190</v>
      </c>
      <c r="H52" s="34"/>
      <c r="I52" s="31" t="str">
        <f t="shared" si="1"/>
        <v>博士後期課程 比較社会文化学専攻 国際日本学領域 </v>
      </c>
    </row>
    <row r="53" spans="1:9" ht="12.75">
      <c r="A53" s="37">
        <v>8</v>
      </c>
      <c r="D53" s="33" t="s">
        <v>173</v>
      </c>
      <c r="E53" s="33" t="s">
        <v>183</v>
      </c>
      <c r="F53" s="33" t="s">
        <v>174</v>
      </c>
      <c r="G53" s="33" t="s">
        <v>191</v>
      </c>
      <c r="H53" s="34"/>
      <c r="I53" s="31" t="str">
        <f t="shared" si="1"/>
        <v>博士後期課程 比較社会文化学専攻 言語文化論領域</v>
      </c>
    </row>
    <row r="54" spans="1:9" ht="12.75">
      <c r="A54" s="37">
        <v>9</v>
      </c>
      <c r="D54" s="33" t="s">
        <v>173</v>
      </c>
      <c r="E54" s="33" t="s">
        <v>183</v>
      </c>
      <c r="F54" s="33" t="s">
        <v>174</v>
      </c>
      <c r="G54" s="33" t="s">
        <v>192</v>
      </c>
      <c r="H54" s="34"/>
      <c r="I54" s="31" t="str">
        <f t="shared" si="1"/>
        <v>博士後期課程 比較社会文化学専攻 比較社会論領域</v>
      </c>
    </row>
    <row r="55" spans="1:9" ht="12.75">
      <c r="A55" s="37">
        <v>10</v>
      </c>
      <c r="D55" s="33" t="s">
        <v>173</v>
      </c>
      <c r="E55" s="33" t="s">
        <v>183</v>
      </c>
      <c r="F55" s="33" t="s">
        <v>179</v>
      </c>
      <c r="G55" s="33" t="s">
        <v>193</v>
      </c>
      <c r="H55" s="34"/>
      <c r="I55" s="31" t="str">
        <f t="shared" si="1"/>
        <v>博士後期課程 比較社会文化学専攻 表象芸術論領域</v>
      </c>
    </row>
    <row r="56" spans="1:9" ht="12.75">
      <c r="A56" s="37">
        <v>11</v>
      </c>
      <c r="D56" s="33" t="s">
        <v>173</v>
      </c>
      <c r="E56" s="33" t="s">
        <v>183</v>
      </c>
      <c r="F56" s="33" t="s">
        <v>178</v>
      </c>
      <c r="G56" s="33" t="s">
        <v>194</v>
      </c>
      <c r="H56" s="34"/>
      <c r="I56" s="31" t="str">
        <f t="shared" si="1"/>
        <v>博士後期課程 人間発達科学専攻 教育科学領域</v>
      </c>
    </row>
    <row r="57" spans="1:9" ht="12.75">
      <c r="A57" s="37">
        <v>12</v>
      </c>
      <c r="D57" s="33" t="s">
        <v>173</v>
      </c>
      <c r="E57" s="33" t="s">
        <v>183</v>
      </c>
      <c r="F57" s="33" t="s">
        <v>185</v>
      </c>
      <c r="G57" s="33" t="s">
        <v>195</v>
      </c>
      <c r="H57" s="34"/>
      <c r="I57" s="31" t="str">
        <f t="shared" si="1"/>
        <v>博士後期課程 人間発達科学専攻 心理学領域</v>
      </c>
    </row>
    <row r="58" spans="1:9" ht="12.75">
      <c r="A58" s="37">
        <v>13</v>
      </c>
      <c r="D58" s="33" t="s">
        <v>173</v>
      </c>
      <c r="E58" s="33" t="s">
        <v>183</v>
      </c>
      <c r="F58" s="33" t="s">
        <v>178</v>
      </c>
      <c r="G58" s="33" t="s">
        <v>196</v>
      </c>
      <c r="H58" s="34"/>
      <c r="I58" s="31" t="str">
        <f t="shared" si="1"/>
        <v>博士後期課程 人間発達科学専攻 発達臨床心理学領域</v>
      </c>
    </row>
    <row r="59" spans="1:9" ht="12.75">
      <c r="A59" s="37">
        <v>14</v>
      </c>
      <c r="D59" s="33" t="s">
        <v>173</v>
      </c>
      <c r="E59" s="33" t="s">
        <v>183</v>
      </c>
      <c r="F59" s="33" t="s">
        <v>185</v>
      </c>
      <c r="G59" s="33" t="s">
        <v>197</v>
      </c>
      <c r="H59" s="34"/>
      <c r="I59" s="31" t="str">
        <f t="shared" si="1"/>
        <v>博士後期課程 人間発達科学専攻 社会学・社会政策領域</v>
      </c>
    </row>
    <row r="60" spans="1:9" ht="12.75">
      <c r="A60" s="37">
        <v>15</v>
      </c>
      <c r="D60" s="33" t="s">
        <v>173</v>
      </c>
      <c r="E60" s="33" t="s">
        <v>183</v>
      </c>
      <c r="F60" s="33" t="s">
        <v>178</v>
      </c>
      <c r="G60" s="33" t="s">
        <v>198</v>
      </c>
      <c r="H60" s="34"/>
      <c r="I60" s="31" t="str">
        <f t="shared" si="1"/>
        <v>博士後期課程 人間発達科学専攻 保育・児童学領域</v>
      </c>
    </row>
    <row r="61" spans="1:9" ht="12.75">
      <c r="A61" s="37">
        <v>16</v>
      </c>
      <c r="D61" s="33" t="s">
        <v>173</v>
      </c>
      <c r="E61" s="33" t="s">
        <v>183</v>
      </c>
      <c r="F61" s="33" t="s">
        <v>150</v>
      </c>
      <c r="G61" s="33" t="s">
        <v>199</v>
      </c>
      <c r="H61" s="34"/>
      <c r="I61" s="31" t="str">
        <f t="shared" si="1"/>
        <v>博士後期課程 ジェンダー学際研究専攻ジェンダー論領域</v>
      </c>
    </row>
    <row r="62" spans="1:9" ht="12.75">
      <c r="A62" s="37">
        <v>17</v>
      </c>
      <c r="D62" s="33" t="s">
        <v>173</v>
      </c>
      <c r="E62" s="33" t="s">
        <v>183</v>
      </c>
      <c r="F62" s="33" t="s">
        <v>181</v>
      </c>
      <c r="G62" s="33" t="s">
        <v>200</v>
      </c>
      <c r="H62" s="34"/>
      <c r="I62" s="31" t="str">
        <f t="shared" si="1"/>
        <v>博士後期課程 ライフサイエンス専攻 生命科学領域</v>
      </c>
    </row>
    <row r="63" spans="1:9" ht="12.75">
      <c r="A63" s="37">
        <v>18</v>
      </c>
      <c r="D63" s="33" t="s">
        <v>173</v>
      </c>
      <c r="E63" s="33" t="s">
        <v>183</v>
      </c>
      <c r="F63" s="33" t="s">
        <v>181</v>
      </c>
      <c r="G63" s="33" t="s">
        <v>201</v>
      </c>
      <c r="H63" s="34"/>
      <c r="I63" s="31" t="str">
        <f t="shared" si="1"/>
        <v>博士後期課程 ライフサイエンス専攻 人間・環境科学領域</v>
      </c>
    </row>
    <row r="64" spans="1:9" ht="12.75">
      <c r="A64" s="37">
        <v>19</v>
      </c>
      <c r="D64" s="33" t="s">
        <v>173</v>
      </c>
      <c r="E64" s="33" t="s">
        <v>183</v>
      </c>
      <c r="F64" s="33" t="s">
        <v>181</v>
      </c>
      <c r="G64" s="33" t="s">
        <v>202</v>
      </c>
      <c r="H64" s="34"/>
      <c r="I64" s="31" t="str">
        <f t="shared" si="1"/>
        <v>博士後期課程 ライフサイエンス専攻 食品栄養科学領域</v>
      </c>
    </row>
    <row r="65" spans="1:9" ht="12.75">
      <c r="A65" s="37">
        <v>20</v>
      </c>
      <c r="D65" s="33" t="s">
        <v>173</v>
      </c>
      <c r="E65" s="33" t="s">
        <v>183</v>
      </c>
      <c r="F65" s="33" t="s">
        <v>181</v>
      </c>
      <c r="G65" s="33" t="s">
        <v>203</v>
      </c>
      <c r="H65" s="34"/>
      <c r="I65" s="31" t="str">
        <f t="shared" si="1"/>
        <v>博士後期課程 ライフサイエンス専攻 遺伝カウンセリング領域</v>
      </c>
    </row>
    <row r="66" spans="1:9" ht="12.75">
      <c r="A66" s="37">
        <v>21</v>
      </c>
      <c r="D66" s="33" t="s">
        <v>173</v>
      </c>
      <c r="E66" s="33" t="s">
        <v>183</v>
      </c>
      <c r="F66" s="33" t="s">
        <v>184</v>
      </c>
      <c r="G66" s="33" t="s">
        <v>204</v>
      </c>
      <c r="H66" s="34"/>
      <c r="I66" s="31" t="str">
        <f t="shared" si="1"/>
        <v>博士後期課程 理学専攻 数学領域</v>
      </c>
    </row>
    <row r="67" spans="1:9" ht="12.75">
      <c r="A67" s="37">
        <v>22</v>
      </c>
      <c r="D67" s="33" t="s">
        <v>173</v>
      </c>
      <c r="E67" s="33" t="s">
        <v>183</v>
      </c>
      <c r="F67" s="33" t="s">
        <v>184</v>
      </c>
      <c r="G67" s="33" t="s">
        <v>205</v>
      </c>
      <c r="H67" s="34"/>
      <c r="I67" s="31" t="str">
        <f t="shared" si="1"/>
        <v>博士後期課程 理学専攻 物理科学領域</v>
      </c>
    </row>
    <row r="68" spans="1:9" ht="12.75">
      <c r="A68" s="37">
        <v>23</v>
      </c>
      <c r="D68" s="33" t="s">
        <v>173</v>
      </c>
      <c r="E68" s="33" t="s">
        <v>183</v>
      </c>
      <c r="F68" s="33" t="s">
        <v>184</v>
      </c>
      <c r="G68" s="33" t="s">
        <v>206</v>
      </c>
      <c r="H68" s="34"/>
      <c r="I68" s="31" t="str">
        <f t="shared" si="1"/>
        <v>博士後期課程 理学専攻 化学・生物化学領域</v>
      </c>
    </row>
    <row r="69" spans="1:9" ht="12.75">
      <c r="A69" s="37">
        <v>24</v>
      </c>
      <c r="D69" s="33" t="s">
        <v>173</v>
      </c>
      <c r="E69" s="33" t="s">
        <v>183</v>
      </c>
      <c r="F69" s="33" t="s">
        <v>184</v>
      </c>
      <c r="G69" s="33" t="s">
        <v>207</v>
      </c>
      <c r="H69" s="34"/>
      <c r="I69" s="31" t="str">
        <f t="shared" si="1"/>
        <v>博士後期課程 理学専攻 情報科学領域 </v>
      </c>
    </row>
    <row r="70" ht="12.75">
      <c r="A70" s="37">
        <v>25</v>
      </c>
    </row>
    <row r="71" ht="12.75">
      <c r="A71" s="37">
        <v>26</v>
      </c>
    </row>
    <row r="72" ht="12.75">
      <c r="A72" s="37">
        <v>27</v>
      </c>
    </row>
    <row r="73" ht="12.75">
      <c r="A73" s="37">
        <v>28</v>
      </c>
    </row>
    <row r="74" ht="12.75">
      <c r="A74" s="37">
        <v>29</v>
      </c>
    </row>
    <row r="75" spans="1:8" ht="12.75">
      <c r="A75" s="37">
        <v>30</v>
      </c>
      <c r="D75" s="38" t="s">
        <v>292</v>
      </c>
      <c r="F75" s="39" t="s">
        <v>293</v>
      </c>
      <c r="H75" s="45" t="s">
        <v>295</v>
      </c>
    </row>
    <row r="76" spans="1:8" ht="12.75">
      <c r="A76" s="37">
        <v>31</v>
      </c>
      <c r="C76" s="28">
        <v>1</v>
      </c>
      <c r="D76" s="38" t="s">
        <v>290</v>
      </c>
      <c r="E76" s="29" t="s">
        <v>216</v>
      </c>
      <c r="F76" s="39" t="s">
        <v>216</v>
      </c>
      <c r="H76" s="45" t="s">
        <v>296</v>
      </c>
    </row>
    <row r="77" spans="3:8" ht="12.75">
      <c r="C77" s="28">
        <v>2</v>
      </c>
      <c r="D77" s="38" t="s">
        <v>291</v>
      </c>
      <c r="E77" s="29" t="s">
        <v>216</v>
      </c>
      <c r="F77" s="39" t="s">
        <v>217</v>
      </c>
      <c r="H77" s="45" t="s">
        <v>297</v>
      </c>
    </row>
    <row r="78" spans="3:8" ht="12.75">
      <c r="C78" s="28">
        <v>3</v>
      </c>
      <c r="D78" s="38" t="s">
        <v>236</v>
      </c>
      <c r="E78" s="29" t="s">
        <v>216</v>
      </c>
      <c r="F78" s="39" t="s">
        <v>218</v>
      </c>
      <c r="H78" s="45" t="s">
        <v>298</v>
      </c>
    </row>
    <row r="79" spans="1:6" ht="12.75">
      <c r="A79" s="29"/>
      <c r="B79" s="43" t="s">
        <v>300</v>
      </c>
      <c r="C79" s="28">
        <v>4</v>
      </c>
      <c r="D79" s="38" t="s">
        <v>237</v>
      </c>
      <c r="E79" s="29" t="s">
        <v>216</v>
      </c>
      <c r="F79" s="39" t="s">
        <v>219</v>
      </c>
    </row>
    <row r="80" spans="2:6" ht="12.75">
      <c r="B80" s="43">
        <v>41334</v>
      </c>
      <c r="C80" s="28">
        <v>5</v>
      </c>
      <c r="D80" s="38" t="s">
        <v>238</v>
      </c>
      <c r="E80" s="29" t="s">
        <v>216</v>
      </c>
      <c r="F80" s="39" t="s">
        <v>220</v>
      </c>
    </row>
    <row r="81" spans="2:6" ht="12.75">
      <c r="B81" s="43">
        <v>41365</v>
      </c>
      <c r="C81" s="28">
        <v>6</v>
      </c>
      <c r="D81" s="38" t="s">
        <v>239</v>
      </c>
      <c r="E81" s="29" t="s">
        <v>216</v>
      </c>
      <c r="F81" s="39" t="s">
        <v>221</v>
      </c>
    </row>
    <row r="82" spans="2:6" ht="12.75">
      <c r="B82" s="43">
        <v>41395</v>
      </c>
      <c r="C82" s="28">
        <v>7</v>
      </c>
      <c r="D82" s="38" t="s">
        <v>240</v>
      </c>
      <c r="E82" s="29" t="s">
        <v>217</v>
      </c>
      <c r="F82" s="39" t="s">
        <v>222</v>
      </c>
    </row>
    <row r="83" spans="2:8" ht="12.75">
      <c r="B83" s="43">
        <v>41426</v>
      </c>
      <c r="C83" s="28">
        <v>8</v>
      </c>
      <c r="D83" s="38" t="s">
        <v>241</v>
      </c>
      <c r="E83" s="29" t="s">
        <v>217</v>
      </c>
      <c r="F83" s="39" t="s">
        <v>223</v>
      </c>
      <c r="H83" s="44" t="s">
        <v>301</v>
      </c>
    </row>
    <row r="84" spans="2:8" ht="12.75">
      <c r="B84" s="43">
        <v>41456</v>
      </c>
      <c r="C84" s="28">
        <v>9</v>
      </c>
      <c r="D84" s="38" t="s">
        <v>242</v>
      </c>
      <c r="E84" s="29" t="s">
        <v>217</v>
      </c>
      <c r="F84" s="39" t="s">
        <v>224</v>
      </c>
      <c r="H84" s="44" t="s">
        <v>302</v>
      </c>
    </row>
    <row r="85" spans="2:8" ht="12.75">
      <c r="B85" s="43">
        <v>41487</v>
      </c>
      <c r="C85" s="28">
        <v>10</v>
      </c>
      <c r="D85" s="38" t="s">
        <v>289</v>
      </c>
      <c r="E85" s="29" t="s">
        <v>218</v>
      </c>
      <c r="F85" s="39" t="s">
        <v>258</v>
      </c>
      <c r="H85" s="44" t="s">
        <v>303</v>
      </c>
    </row>
    <row r="86" spans="2:8" ht="12.75">
      <c r="B86" s="43">
        <v>41518</v>
      </c>
      <c r="C86" s="28">
        <v>11</v>
      </c>
      <c r="D86" s="38" t="s">
        <v>243</v>
      </c>
      <c r="E86" s="29" t="s">
        <v>218</v>
      </c>
      <c r="F86" s="39" t="s">
        <v>261</v>
      </c>
      <c r="H86" s="44" t="s">
        <v>304</v>
      </c>
    </row>
    <row r="87" spans="2:6" ht="12.75">
      <c r="B87" s="43">
        <v>41548</v>
      </c>
      <c r="C87" s="28">
        <v>12</v>
      </c>
      <c r="D87" s="38" t="s">
        <v>244</v>
      </c>
      <c r="E87" s="29" t="s">
        <v>218</v>
      </c>
      <c r="F87" s="39" t="s">
        <v>225</v>
      </c>
    </row>
    <row r="88" spans="2:9" ht="12.75">
      <c r="B88" s="43">
        <v>41579</v>
      </c>
      <c r="C88" s="28">
        <v>13</v>
      </c>
      <c r="D88" s="38" t="s">
        <v>245</v>
      </c>
      <c r="E88" s="29" t="s">
        <v>218</v>
      </c>
      <c r="F88" s="39" t="s">
        <v>226</v>
      </c>
      <c r="H88" s="53" t="s">
        <v>329</v>
      </c>
      <c r="I88" s="28" t="s">
        <v>347</v>
      </c>
    </row>
    <row r="89" spans="2:9" ht="12.75">
      <c r="B89" s="43">
        <v>41609</v>
      </c>
      <c r="C89" s="28">
        <v>14</v>
      </c>
      <c r="D89" s="38" t="s">
        <v>246</v>
      </c>
      <c r="E89" s="29" t="s">
        <v>219</v>
      </c>
      <c r="F89" s="39" t="s">
        <v>268</v>
      </c>
      <c r="H89" s="53" t="s">
        <v>331</v>
      </c>
      <c r="I89" s="29" t="s">
        <v>344</v>
      </c>
    </row>
    <row r="90" spans="2:9" ht="12.75">
      <c r="B90" s="43">
        <v>41640</v>
      </c>
      <c r="C90" s="28">
        <v>15</v>
      </c>
      <c r="D90" s="38" t="s">
        <v>247</v>
      </c>
      <c r="E90" s="29" t="s">
        <v>219</v>
      </c>
      <c r="F90" s="39" t="s">
        <v>227</v>
      </c>
      <c r="H90" s="53" t="s">
        <v>332</v>
      </c>
      <c r="I90" s="29" t="s">
        <v>345</v>
      </c>
    </row>
    <row r="91" spans="2:9" ht="12.75">
      <c r="B91" s="43">
        <v>41671</v>
      </c>
      <c r="C91" s="28">
        <v>16</v>
      </c>
      <c r="D91" s="38" t="s">
        <v>248</v>
      </c>
      <c r="E91" s="29" t="s">
        <v>219</v>
      </c>
      <c r="F91" s="39" t="s">
        <v>228</v>
      </c>
      <c r="H91" s="53" t="s">
        <v>333</v>
      </c>
      <c r="I91" s="29" t="s">
        <v>330</v>
      </c>
    </row>
    <row r="92" spans="2:9" ht="12.75">
      <c r="B92" s="43">
        <v>41699</v>
      </c>
      <c r="C92" s="28">
        <v>17</v>
      </c>
      <c r="D92" s="38" t="s">
        <v>249</v>
      </c>
      <c r="E92" s="29" t="s">
        <v>219</v>
      </c>
      <c r="F92" s="39" t="s">
        <v>229</v>
      </c>
      <c r="H92" s="53" t="s">
        <v>334</v>
      </c>
      <c r="I92" s="29" t="s">
        <v>331</v>
      </c>
    </row>
    <row r="93" spans="2:9" ht="12.75">
      <c r="B93" s="43">
        <v>41730</v>
      </c>
      <c r="C93" s="28">
        <v>18</v>
      </c>
      <c r="D93" s="38" t="s">
        <v>250</v>
      </c>
      <c r="E93" s="29" t="s">
        <v>220</v>
      </c>
      <c r="F93" s="39" t="s">
        <v>230</v>
      </c>
      <c r="H93" s="53" t="s">
        <v>335</v>
      </c>
      <c r="I93" s="29" t="s">
        <v>337</v>
      </c>
    </row>
    <row r="94" spans="2:9" ht="12.75">
      <c r="B94" s="43">
        <v>41760</v>
      </c>
      <c r="C94" s="28">
        <v>19</v>
      </c>
      <c r="D94" s="38" t="s">
        <v>251</v>
      </c>
      <c r="E94" s="29" t="s">
        <v>221</v>
      </c>
      <c r="F94" s="39" t="s">
        <v>231</v>
      </c>
      <c r="H94" s="53" t="s">
        <v>344</v>
      </c>
      <c r="I94" s="29" t="s">
        <v>338</v>
      </c>
    </row>
    <row r="95" spans="2:9" ht="12.75">
      <c r="B95" s="43">
        <v>41791</v>
      </c>
      <c r="C95" s="28">
        <v>20</v>
      </c>
      <c r="D95" s="38" t="s">
        <v>252</v>
      </c>
      <c r="E95" s="29" t="s">
        <v>222</v>
      </c>
      <c r="F95" s="39" t="s">
        <v>232</v>
      </c>
      <c r="H95" s="53" t="s">
        <v>330</v>
      </c>
      <c r="I95" s="29" t="s">
        <v>332</v>
      </c>
    </row>
    <row r="96" spans="2:9" ht="12.75">
      <c r="B96" s="43">
        <v>41821</v>
      </c>
      <c r="C96" s="28">
        <v>21</v>
      </c>
      <c r="D96" s="38" t="s">
        <v>253</v>
      </c>
      <c r="E96" s="29" t="s">
        <v>222</v>
      </c>
      <c r="F96" s="39" t="s">
        <v>233</v>
      </c>
      <c r="H96" s="53" t="s">
        <v>345</v>
      </c>
      <c r="I96" s="29" t="s">
        <v>339</v>
      </c>
    </row>
    <row r="97" spans="2:9" ht="12.75">
      <c r="B97" s="43">
        <v>41852</v>
      </c>
      <c r="C97" s="28">
        <v>22</v>
      </c>
      <c r="D97" s="38" t="s">
        <v>254</v>
      </c>
      <c r="E97" s="29" t="s">
        <v>223</v>
      </c>
      <c r="F97" s="39" t="s">
        <v>234</v>
      </c>
      <c r="H97" s="53" t="s">
        <v>337</v>
      </c>
      <c r="I97" s="29" t="s">
        <v>333</v>
      </c>
    </row>
    <row r="98" spans="2:9" ht="12.75">
      <c r="B98" s="42"/>
      <c r="C98" s="28">
        <v>23</v>
      </c>
      <c r="D98" s="38" t="s">
        <v>255</v>
      </c>
      <c r="E98" s="29" t="s">
        <v>223</v>
      </c>
      <c r="F98" s="39" t="s">
        <v>235</v>
      </c>
      <c r="H98" s="53" t="s">
        <v>338</v>
      </c>
      <c r="I98" s="29" t="s">
        <v>336</v>
      </c>
    </row>
    <row r="99" spans="2:9" ht="12.75">
      <c r="B99" s="42"/>
      <c r="C99" s="28">
        <v>24</v>
      </c>
      <c r="D99" s="38" t="s">
        <v>256</v>
      </c>
      <c r="E99" s="29" t="s">
        <v>224</v>
      </c>
      <c r="H99" s="53" t="s">
        <v>339</v>
      </c>
      <c r="I99" s="29" t="s">
        <v>335</v>
      </c>
    </row>
    <row r="100" spans="2:9" ht="12.75">
      <c r="B100" s="42"/>
      <c r="C100" s="28">
        <v>25</v>
      </c>
      <c r="D100" s="38" t="s">
        <v>257</v>
      </c>
      <c r="E100" s="29" t="s">
        <v>258</v>
      </c>
      <c r="H100" s="53" t="s">
        <v>336</v>
      </c>
      <c r="I100" s="29" t="s">
        <v>346</v>
      </c>
    </row>
    <row r="101" spans="2:9" ht="12.75">
      <c r="B101" s="42"/>
      <c r="C101" s="28">
        <v>26</v>
      </c>
      <c r="D101" s="38" t="s">
        <v>259</v>
      </c>
      <c r="E101" s="29" t="s">
        <v>258</v>
      </c>
      <c r="H101" s="53" t="s">
        <v>346</v>
      </c>
      <c r="I101" s="29" t="s">
        <v>340</v>
      </c>
    </row>
    <row r="102" spans="2:9" ht="12.75">
      <c r="B102" s="42"/>
      <c r="C102" s="28">
        <v>27</v>
      </c>
      <c r="D102" s="38" t="s">
        <v>260</v>
      </c>
      <c r="E102" s="29" t="s">
        <v>261</v>
      </c>
      <c r="F102" s="30" t="s">
        <v>358</v>
      </c>
      <c r="H102" s="53" t="s">
        <v>340</v>
      </c>
      <c r="I102" s="29" t="s">
        <v>334</v>
      </c>
    </row>
    <row r="103" spans="2:9" ht="12.75">
      <c r="B103" s="42"/>
      <c r="C103" s="28">
        <v>28</v>
      </c>
      <c r="D103" s="38" t="s">
        <v>262</v>
      </c>
      <c r="E103" s="29" t="s">
        <v>225</v>
      </c>
      <c r="F103" s="30" t="s">
        <v>359</v>
      </c>
      <c r="H103" s="53" t="s">
        <v>341</v>
      </c>
      <c r="I103" s="29" t="s">
        <v>341</v>
      </c>
    </row>
    <row r="104" spans="2:9" ht="12.75">
      <c r="B104" s="42"/>
      <c r="C104" s="28">
        <v>29</v>
      </c>
      <c r="D104" s="38" t="s">
        <v>263</v>
      </c>
      <c r="E104" s="29" t="s">
        <v>225</v>
      </c>
      <c r="F104" s="30" t="s">
        <v>360</v>
      </c>
      <c r="H104" s="53" t="s">
        <v>342</v>
      </c>
      <c r="I104" s="29" t="s">
        <v>342</v>
      </c>
    </row>
    <row r="105" spans="2:9" ht="12.75">
      <c r="B105" s="42"/>
      <c r="C105" s="28">
        <v>30</v>
      </c>
      <c r="D105" s="38" t="s">
        <v>264</v>
      </c>
      <c r="E105" s="29" t="s">
        <v>225</v>
      </c>
      <c r="F105" s="30" t="s">
        <v>361</v>
      </c>
      <c r="H105" s="53" t="s">
        <v>343</v>
      </c>
      <c r="I105" s="29" t="s">
        <v>343</v>
      </c>
    </row>
    <row r="106" spans="3:6" ht="12.75">
      <c r="C106" s="28">
        <v>31</v>
      </c>
      <c r="D106" s="38" t="s">
        <v>265</v>
      </c>
      <c r="E106" s="29" t="s">
        <v>225</v>
      </c>
      <c r="F106" s="30" t="s">
        <v>362</v>
      </c>
    </row>
    <row r="107" spans="3:6" ht="12.75">
      <c r="C107" s="28">
        <v>32</v>
      </c>
      <c r="D107" s="38" t="s">
        <v>266</v>
      </c>
      <c r="E107" s="29" t="s">
        <v>226</v>
      </c>
      <c r="F107" s="30" t="s">
        <v>363</v>
      </c>
    </row>
    <row r="108" spans="3:6" ht="12.75">
      <c r="C108" s="28">
        <v>33</v>
      </c>
      <c r="D108" s="38" t="s">
        <v>267</v>
      </c>
      <c r="E108" s="29" t="s">
        <v>268</v>
      </c>
      <c r="F108" s="30" t="s">
        <v>364</v>
      </c>
    </row>
    <row r="109" spans="3:6" ht="12.75">
      <c r="C109" s="28">
        <v>34</v>
      </c>
      <c r="D109" s="38" t="s">
        <v>269</v>
      </c>
      <c r="E109" s="29" t="s">
        <v>227</v>
      </c>
      <c r="F109" s="30" t="s">
        <v>365</v>
      </c>
    </row>
    <row r="110" spans="3:6" ht="12.75">
      <c r="C110" s="28">
        <v>35</v>
      </c>
      <c r="D110" s="38" t="s">
        <v>270</v>
      </c>
      <c r="E110" s="29" t="s">
        <v>228</v>
      </c>
      <c r="F110" s="30" t="s">
        <v>366</v>
      </c>
    </row>
    <row r="111" spans="3:6" ht="12.75">
      <c r="C111" s="28">
        <v>36</v>
      </c>
      <c r="D111" s="38" t="s">
        <v>271</v>
      </c>
      <c r="E111" s="29" t="s">
        <v>229</v>
      </c>
      <c r="F111" s="30" t="s">
        <v>367</v>
      </c>
    </row>
    <row r="112" spans="3:6" ht="12.75">
      <c r="C112" s="28">
        <v>37</v>
      </c>
      <c r="D112" s="38" t="s">
        <v>272</v>
      </c>
      <c r="E112" s="29" t="s">
        <v>230</v>
      </c>
      <c r="F112" s="30" t="s">
        <v>368</v>
      </c>
    </row>
    <row r="113" spans="3:6" ht="12.75">
      <c r="C113" s="28">
        <v>38</v>
      </c>
      <c r="D113" s="38" t="s">
        <v>273</v>
      </c>
      <c r="E113" s="29" t="s">
        <v>230</v>
      </c>
      <c r="F113" s="30" t="s">
        <v>369</v>
      </c>
    </row>
    <row r="114" spans="3:6" ht="12.75">
      <c r="C114" s="28">
        <v>39</v>
      </c>
      <c r="D114" s="38" t="s">
        <v>274</v>
      </c>
      <c r="E114" s="29" t="s">
        <v>230</v>
      </c>
      <c r="F114" s="30" t="s">
        <v>370</v>
      </c>
    </row>
    <row r="115" spans="3:6" ht="12.75">
      <c r="C115" s="28">
        <v>40</v>
      </c>
      <c r="D115" s="38" t="s">
        <v>275</v>
      </c>
      <c r="E115" s="29" t="s">
        <v>231</v>
      </c>
      <c r="F115" s="30" t="s">
        <v>371</v>
      </c>
    </row>
    <row r="116" spans="3:5" ht="12.75">
      <c r="C116" s="28">
        <v>41</v>
      </c>
      <c r="D116" s="38" t="s">
        <v>276</v>
      </c>
      <c r="E116" s="29" t="s">
        <v>231</v>
      </c>
    </row>
    <row r="117" spans="3:5" ht="12.75">
      <c r="C117" s="28">
        <v>42</v>
      </c>
      <c r="D117" s="38" t="s">
        <v>277</v>
      </c>
      <c r="E117" s="29" t="s">
        <v>232</v>
      </c>
    </row>
    <row r="118" spans="3:6" ht="12.75">
      <c r="C118" s="28">
        <v>43</v>
      </c>
      <c r="D118" s="38" t="s">
        <v>278</v>
      </c>
      <c r="E118" s="29" t="s">
        <v>232</v>
      </c>
      <c r="F118" s="45" t="s">
        <v>377</v>
      </c>
    </row>
    <row r="119" spans="3:6" ht="12.75">
      <c r="C119" s="28">
        <v>44</v>
      </c>
      <c r="D119" s="38" t="s">
        <v>279</v>
      </c>
      <c r="E119" s="29" t="s">
        <v>232</v>
      </c>
      <c r="F119" s="45" t="s">
        <v>362</v>
      </c>
    </row>
    <row r="120" spans="3:6" ht="12.75">
      <c r="C120" s="28">
        <v>45</v>
      </c>
      <c r="D120" s="38" t="s">
        <v>280</v>
      </c>
      <c r="E120" s="29" t="s">
        <v>233</v>
      </c>
      <c r="F120" s="45" t="s">
        <v>363</v>
      </c>
    </row>
    <row r="121" spans="3:6" ht="12.75">
      <c r="C121" s="28">
        <v>46</v>
      </c>
      <c r="D121" s="38" t="s">
        <v>281</v>
      </c>
      <c r="E121" s="29" t="s">
        <v>234</v>
      </c>
      <c r="F121" s="45" t="s">
        <v>364</v>
      </c>
    </row>
    <row r="122" spans="3:6" ht="12.75">
      <c r="C122" s="28">
        <v>47</v>
      </c>
      <c r="D122" s="38" t="s">
        <v>282</v>
      </c>
      <c r="E122" s="29" t="s">
        <v>235</v>
      </c>
      <c r="F122" s="45" t="s">
        <v>365</v>
      </c>
    </row>
    <row r="123" ht="12.75">
      <c r="F123" s="45" t="s">
        <v>366</v>
      </c>
    </row>
    <row r="124" ht="12.75">
      <c r="F124" s="45" t="s">
        <v>367</v>
      </c>
    </row>
    <row r="125" ht="12.75">
      <c r="F125" s="45" t="s">
        <v>368</v>
      </c>
    </row>
    <row r="126" ht="12.75">
      <c r="F126" s="45" t="s">
        <v>369</v>
      </c>
    </row>
    <row r="127" ht="12.75">
      <c r="F127" s="45" t="s">
        <v>370</v>
      </c>
    </row>
    <row r="128" ht="12.75">
      <c r="F128" s="45" t="s">
        <v>371</v>
      </c>
    </row>
    <row r="129" ht="12.75">
      <c r="F129" s="45" t="s">
        <v>372</v>
      </c>
    </row>
    <row r="130" ht="12.75">
      <c r="F130" s="45" t="s">
        <v>373</v>
      </c>
    </row>
    <row r="131" ht="12.75">
      <c r="F131" s="45" t="s">
        <v>374</v>
      </c>
    </row>
    <row r="132" ht="12.75">
      <c r="F132" s="45" t="s">
        <v>375</v>
      </c>
    </row>
    <row r="133" ht="12.75">
      <c r="F133" s="45" t="s">
        <v>376</v>
      </c>
    </row>
  </sheetData>
  <sheetProtection password="E98E" sheet="1" objects="1" scenarios="1" selectLockedCells="1" selectUnlockedCells="1"/>
  <printOptions/>
  <pageMargins left="0.7" right="0.7" top="0.75" bottom="0.75" header="0.3" footer="0.3"/>
  <pageSetup fitToHeight="0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</dc:creator>
  <cp:keywords/>
  <dc:description/>
  <cp:lastModifiedBy>さとう</cp:lastModifiedBy>
  <cp:lastPrinted>2012-09-28T06:12:57Z</cp:lastPrinted>
  <dcterms:created xsi:type="dcterms:W3CDTF">2012-07-03T04:13:14Z</dcterms:created>
  <dcterms:modified xsi:type="dcterms:W3CDTF">2012-10-02T05:45:52Z</dcterms:modified>
  <cp:category/>
  <cp:version/>
  <cp:contentType/>
  <cp:contentStatus/>
</cp:coreProperties>
</file>